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90" windowWidth="11295" windowHeight="5985" firstSheet="2" activeTab="2"/>
  </bookViews>
  <sheets>
    <sheet name="Sheet1" sheetId="1" state="hidden" r:id="rId1"/>
    <sheet name="Sheet2" sheetId="2" state="hidden" r:id="rId2"/>
    <sheet name="Sheet4" sheetId="4" r:id="rId3"/>
    <sheet name="Sheet3" sheetId="5" r:id="rId4"/>
  </sheets>
  <definedNames>
    <definedName name="_xlnm.Print_Area" localSheetId="1">Sheet2!$A$11:$N$56</definedName>
    <definedName name="_xlnm.Print_Area" localSheetId="2">Sheet4!$A$1:$N$66</definedName>
  </definedNames>
  <calcPr calcId="124519"/>
</workbook>
</file>

<file path=xl/calcChain.xml><?xml version="1.0" encoding="utf-8"?>
<calcChain xmlns="http://schemas.openxmlformats.org/spreadsheetml/2006/main">
  <c r="N41" i="4"/>
  <c r="N49"/>
  <c r="H35" l="1"/>
  <c r="M49" l="1"/>
  <c r="N42" l="1"/>
  <c r="N36"/>
  <c r="N29"/>
  <c r="N48"/>
  <c r="H45" l="1"/>
  <c r="N34" l="1"/>
  <c r="N28"/>
  <c r="N26"/>
  <c r="N40"/>
  <c r="N30"/>
  <c r="H42"/>
  <c r="N47"/>
  <c r="N46"/>
  <c r="N21"/>
  <c r="N32"/>
  <c r="N15"/>
  <c r="H19"/>
  <c r="N27"/>
  <c r="N22"/>
  <c r="N16" l="1"/>
  <c r="H18"/>
  <c r="H29"/>
  <c r="H39"/>
  <c r="H40"/>
  <c r="H32"/>
  <c r="H30"/>
  <c r="H47"/>
  <c r="N43"/>
  <c r="N35"/>
  <c r="N39"/>
  <c r="N24"/>
  <c r="N23"/>
  <c r="N19"/>
  <c r="N38"/>
  <c r="D50"/>
  <c r="H27"/>
  <c r="N37"/>
  <c r="H20"/>
  <c r="H46"/>
  <c r="N18"/>
  <c r="H41"/>
  <c r="N17"/>
  <c r="H48"/>
  <c r="H37"/>
  <c r="H36"/>
  <c r="H44"/>
  <c r="H43"/>
  <c r="H38"/>
  <c r="H33"/>
  <c r="H23"/>
  <c r="H24"/>
  <c r="H26"/>
  <c r="H25"/>
  <c r="N20"/>
  <c r="N31"/>
  <c r="H21"/>
  <c r="N44"/>
  <c r="N33"/>
  <c r="N25"/>
  <c r="H17"/>
  <c r="H34"/>
  <c r="H31"/>
  <c r="N30" i="2"/>
  <c r="H30"/>
  <c r="H28"/>
  <c r="N31"/>
  <c r="N37"/>
  <c r="H39"/>
  <c r="N39"/>
  <c r="N46"/>
  <c r="H43"/>
  <c r="H44"/>
  <c r="H45"/>
  <c r="H46"/>
  <c r="H47"/>
  <c r="H40"/>
  <c r="M48"/>
  <c r="D49" s="1"/>
  <c r="N16"/>
  <c r="N17"/>
  <c r="N18"/>
  <c r="N19"/>
  <c r="N20"/>
  <c r="N21"/>
  <c r="N22"/>
  <c r="N23"/>
  <c r="N24"/>
  <c r="N25"/>
  <c r="N26"/>
  <c r="N27"/>
  <c r="N28"/>
  <c r="N32"/>
  <c r="N33"/>
  <c r="N34"/>
  <c r="N35"/>
  <c r="N36"/>
  <c r="N38"/>
  <c r="N40"/>
  <c r="N41"/>
  <c r="N44"/>
  <c r="N45"/>
  <c r="N15"/>
  <c r="N48" s="1"/>
  <c r="D50" s="1"/>
  <c r="H17"/>
  <c r="H18"/>
  <c r="H19"/>
  <c r="H20"/>
  <c r="H21"/>
  <c r="H24"/>
  <c r="H25"/>
  <c r="H26"/>
  <c r="H27"/>
  <c r="H31"/>
  <c r="H32"/>
  <c r="H33"/>
  <c r="H34"/>
  <c r="H35"/>
  <c r="H36"/>
  <c r="H37"/>
  <c r="H38"/>
  <c r="H41"/>
  <c r="H42"/>
  <c r="H16"/>
  <c r="M48" i="1"/>
  <c r="D49" s="1"/>
  <c r="N16"/>
  <c r="N17"/>
  <c r="N18"/>
  <c r="N20"/>
  <c r="N21"/>
  <c r="N22"/>
  <c r="N23"/>
  <c r="N24"/>
  <c r="N25"/>
  <c r="N26"/>
  <c r="N27"/>
  <c r="N35"/>
  <c r="N36"/>
  <c r="N38"/>
  <c r="N40"/>
  <c r="N47"/>
  <c r="H17"/>
  <c r="H18"/>
  <c r="H21"/>
  <c r="H22"/>
  <c r="H26"/>
  <c r="H27"/>
  <c r="H28"/>
  <c r="H29"/>
  <c r="H33"/>
  <c r="H34"/>
  <c r="H36"/>
  <c r="H37"/>
  <c r="H38"/>
  <c r="H39"/>
  <c r="H41"/>
  <c r="H43"/>
  <c r="H44"/>
  <c r="H45"/>
  <c r="H46"/>
  <c r="H47"/>
  <c r="N48" l="1"/>
  <c r="D50" s="1"/>
  <c r="H16" i="4"/>
  <c r="D51" l="1"/>
</calcChain>
</file>

<file path=xl/sharedStrings.xml><?xml version="1.0" encoding="utf-8"?>
<sst xmlns="http://schemas.openxmlformats.org/spreadsheetml/2006/main" count="426" uniqueCount="179">
  <si>
    <t>UNIVERSITAS MUHAMMADIYAH  MALANG</t>
  </si>
  <si>
    <t>FAKULTAS KEGURUAN DAN ILMU PENDIDIKAN</t>
  </si>
  <si>
    <t>Jl. Raya Tlogomas 246 Telp. (0341) 460318 Fax. (0341) 460782 Malang 65144</t>
  </si>
  <si>
    <t>TRANSKRIP</t>
  </si>
  <si>
    <t>(SEMENTARA)</t>
  </si>
  <si>
    <t>Nama</t>
  </si>
  <si>
    <t>Tempat, Tanggal Lahir</t>
  </si>
  <si>
    <t>Nomor Induk Pokok</t>
  </si>
  <si>
    <t>NO.</t>
  </si>
  <si>
    <t>MATA KULIAH</t>
  </si>
  <si>
    <t>PRESTASI</t>
  </si>
  <si>
    <t>N</t>
  </si>
  <si>
    <t>K</t>
  </si>
  <si>
    <t>N x K</t>
  </si>
  <si>
    <t>MK DASAR UMUM</t>
  </si>
  <si>
    <t>Fisiologi Hewan</t>
  </si>
  <si>
    <t>B</t>
  </si>
  <si>
    <t>AIK I</t>
  </si>
  <si>
    <t>A</t>
  </si>
  <si>
    <t>Anatomi Fisiologi Manusia</t>
  </si>
  <si>
    <t>AIK II</t>
  </si>
  <si>
    <t>Biokimia Umum</t>
  </si>
  <si>
    <t>AIK III</t>
  </si>
  <si>
    <t>Botani Tumbuhan Rendah</t>
  </si>
  <si>
    <t>AIK IV</t>
  </si>
  <si>
    <t>Botani Tumbuhan Tinggi</t>
  </si>
  <si>
    <t>Invertebrata</t>
  </si>
  <si>
    <t>Pendidikan Kewarganegaraan</t>
  </si>
  <si>
    <t>Parasitologi</t>
  </si>
  <si>
    <t>Vertebrata</t>
  </si>
  <si>
    <t>Mikrobiologi Umum</t>
  </si>
  <si>
    <t>MK DASAR KEPENDIDIKAN</t>
  </si>
  <si>
    <t xml:space="preserve"> Ekologi Tumbuhan</t>
  </si>
  <si>
    <t>Pengantar Kependidikan</t>
  </si>
  <si>
    <t>Pengetahuan Lingkungan</t>
  </si>
  <si>
    <t>Perkembangan Peserta Didik</t>
  </si>
  <si>
    <t>Ekologi Hewan</t>
  </si>
  <si>
    <t>Bel. dan Pembelajaran</t>
  </si>
  <si>
    <t>Genetika Dasar</t>
  </si>
  <si>
    <t>Profesi Kependidikan</t>
  </si>
  <si>
    <t>Genetika lanjut</t>
  </si>
  <si>
    <t>Evolusi Organik</t>
  </si>
  <si>
    <t>MK KEAHLIAN</t>
  </si>
  <si>
    <t>Metodologi Penelitian Biologi</t>
  </si>
  <si>
    <t>Biologi Umum</t>
  </si>
  <si>
    <t>Seminar Usulan Penelitian</t>
  </si>
  <si>
    <t>Fisika Biologi</t>
  </si>
  <si>
    <t>Skripsi</t>
  </si>
  <si>
    <t>Kimia Dasar I</t>
  </si>
  <si>
    <t>K K N</t>
  </si>
  <si>
    <t>Kimia Dasar II</t>
  </si>
  <si>
    <t>Peng. Prog. Pengaj. Biologi</t>
  </si>
  <si>
    <t>Strategi Belajar Mengajar</t>
  </si>
  <si>
    <t>Evaluasi Hasil Belajar</t>
  </si>
  <si>
    <t>Telaah Kurikulum</t>
  </si>
  <si>
    <t>Statistik I</t>
  </si>
  <si>
    <t>Sumber Belajar Biologi</t>
  </si>
  <si>
    <t>Statistik II</t>
  </si>
  <si>
    <t>C</t>
  </si>
  <si>
    <t>P P L</t>
  </si>
  <si>
    <t>Komp. Analisis  Data</t>
  </si>
  <si>
    <t>Dasar-Dasar Ilmu Gizi</t>
  </si>
  <si>
    <t>Histologi</t>
  </si>
  <si>
    <t>Biokimia Pangan</t>
  </si>
  <si>
    <t>Embriologi Repr. Hewan</t>
  </si>
  <si>
    <t>Anatomi Tumbuhan</t>
  </si>
  <si>
    <t>Biologi Sel</t>
  </si>
  <si>
    <t xml:space="preserve">Morfologi dan Repr. Tumbuhan </t>
  </si>
  <si>
    <t>Fisiologi Tumbuhan</t>
  </si>
  <si>
    <t>Pemagangan</t>
  </si>
  <si>
    <t>JUMLAH</t>
  </si>
  <si>
    <t>Jumlah Kredit Kumulatif</t>
  </si>
  <si>
    <t xml:space="preserve">: </t>
  </si>
  <si>
    <r>
      <t>Judul Skripsi</t>
    </r>
    <r>
      <rPr>
        <sz val="11"/>
        <color indexed="8"/>
        <rFont val="Arial"/>
        <family val="2"/>
      </rPr>
      <t xml:space="preserve"> : </t>
    </r>
  </si>
  <si>
    <t>IP Kumulatif</t>
  </si>
  <si>
    <t>:</t>
  </si>
  <si>
    <t>Predikat Kelulusan</t>
  </si>
  <si>
    <t>Tanggal Yudisium</t>
  </si>
  <si>
    <t>Keterangan</t>
  </si>
  <si>
    <t>N = Nilai (A,B,C,D,E) K = Kredit</t>
  </si>
  <si>
    <t>Pendidikan Pancasila</t>
  </si>
  <si>
    <t>Bahasa Inggris Profesi III</t>
  </si>
  <si>
    <t>Kewirausahaan dasar</t>
  </si>
  <si>
    <t>.</t>
  </si>
  <si>
    <t>Nomor : E.6.d/674/Biologi-FKIP/UMM/IV/2006</t>
  </si>
  <si>
    <t>Bioterapan 1</t>
  </si>
  <si>
    <t>Mikrobiologi Terapan</t>
  </si>
  <si>
    <t>Mikroteknik</t>
  </si>
  <si>
    <t>Kultur Jaringan</t>
  </si>
  <si>
    <r>
      <t xml:space="preserve">Program Studi : </t>
    </r>
    <r>
      <rPr>
        <b/>
        <sz val="12"/>
        <color indexed="8"/>
        <rFont val="Arial"/>
        <family val="2"/>
      </rPr>
      <t>PENDIDIKAN BIOLOGI</t>
    </r>
  </si>
  <si>
    <t>RIYANTO</t>
  </si>
  <si>
    <t>SITUBONDO, 2 APRIL 1983</t>
  </si>
  <si>
    <t>02330077</t>
  </si>
  <si>
    <t>Pengetahuan Lab. IPA</t>
  </si>
  <si>
    <t>ISBD</t>
  </si>
  <si>
    <t>Fitofarmaka</t>
  </si>
  <si>
    <t>Kimia An Organik</t>
  </si>
  <si>
    <t>Kimia Organik</t>
  </si>
  <si>
    <t>Ekologi Tumbuhan</t>
  </si>
  <si>
    <t>Kepala Jurusan</t>
  </si>
  <si>
    <t>Mengetahu,i</t>
  </si>
  <si>
    <t>JUDUL TUGAS AKHIR</t>
  </si>
  <si>
    <t>Mengetahui</t>
  </si>
  <si>
    <t>Malang, …………………</t>
  </si>
  <si>
    <t>a.n. Dekan</t>
  </si>
  <si>
    <t>Ketua Juruan,</t>
  </si>
  <si>
    <t>Pembantu Dekan I,</t>
  </si>
  <si>
    <t>Dr. M. Syaifuddin, MM.</t>
  </si>
  <si>
    <t>UNIVERSITAS MUHAMMADIYAH MALANG</t>
  </si>
  <si>
    <t xml:space="preserve">FAKULTAS KEGURUAN DAN ILMU PENDIDIKAN </t>
  </si>
  <si>
    <t>Jl. Raya Tlogomas Nomor 246 Telp. (0341) 46413-19 Psw.  262  Malang</t>
  </si>
  <si>
    <t>=====================================================================================</t>
  </si>
  <si>
    <t>TRANSKRIP SEMENTARA</t>
  </si>
  <si>
    <t>Tempat/Tgl. Lahir</t>
  </si>
  <si>
    <t>NIM</t>
  </si>
  <si>
    <t>JURUSAN PROGRAM STUDI PENDIDIKAN BIOLOGI</t>
  </si>
  <si>
    <t>Nomor</t>
  </si>
  <si>
    <t>Nilai</t>
  </si>
  <si>
    <t>Kredit</t>
  </si>
  <si>
    <t>Dra. Sri Wahyuni, M.Kes</t>
  </si>
  <si>
    <t>MK PILIHAN : Bio Kesehatan</t>
  </si>
  <si>
    <t>Kesehatan Masyarakat</t>
  </si>
  <si>
    <t>Pengobatan tradisional Indonesia</t>
  </si>
  <si>
    <t>Kapita Selekta Biologi</t>
  </si>
  <si>
    <t xml:space="preserve">Bahasa Indonesia Profesi </t>
  </si>
  <si>
    <t>Genetika Lanjut</t>
  </si>
  <si>
    <t>B+</t>
  </si>
  <si>
    <t>C+</t>
  </si>
  <si>
    <t>: NUR SEPTYA MAULIDYA</t>
  </si>
  <si>
    <t>: PAMEKASAN, 28 SEPTEMBER 1988</t>
  </si>
  <si>
    <t>: 07330063</t>
  </si>
  <si>
    <t xml:space="preserve">             Nomor : E.6.d/    /Biologi-FKIP/UMM/VII/2011</t>
  </si>
  <si>
    <t>NO</t>
  </si>
  <si>
    <t>Bioteknologi</t>
  </si>
  <si>
    <t xml:space="preserve">Morfologi Tumbuhan </t>
  </si>
  <si>
    <t>Perencanaan Strategi Pembelajaran</t>
  </si>
  <si>
    <t xml:space="preserve"> </t>
  </si>
  <si>
    <t>Belajar dan Pembelajaran</t>
  </si>
  <si>
    <t>Profesi Keguruan</t>
  </si>
  <si>
    <t>Sumber Belajar dan Media Pembelajaran</t>
  </si>
  <si>
    <t>Pengembangan Kurikulum</t>
  </si>
  <si>
    <t>Perkembangan Belajar Peserta Didik</t>
  </si>
  <si>
    <t xml:space="preserve">Metodologi Penelitian </t>
  </si>
  <si>
    <t>Dr. Yuni Pantiwati, M.M., M.Pd</t>
  </si>
  <si>
    <t>Statistika I</t>
  </si>
  <si>
    <t>Embriologi dan Reproduksi Hewan</t>
  </si>
  <si>
    <t>Evaluasi Hasil Belajar Mengajar</t>
  </si>
  <si>
    <t>Al Islam dan Kemuhammadiyahan I</t>
  </si>
  <si>
    <t>Al Islam dan Kemuhammadiyahan II</t>
  </si>
  <si>
    <t>Al Islam dan Kemuhammadiyahan III</t>
  </si>
  <si>
    <t>Al Islam dan Kemuhammadiyahan IV</t>
  </si>
  <si>
    <t>Kuliah Kerja Nyata</t>
  </si>
  <si>
    <t>Judul Tugas Akhir</t>
  </si>
  <si>
    <t>Pengetahuan Laboratorium IPA</t>
  </si>
  <si>
    <t>Pemagangan Biologi</t>
  </si>
  <si>
    <t>Jumlah Kredit Komulatif</t>
  </si>
  <si>
    <t>Pengobatan Tradisional</t>
  </si>
  <si>
    <t>Kimia Anorganik</t>
  </si>
  <si>
    <t>Ilmu Sosial Budaya Dasar</t>
  </si>
  <si>
    <t>Pengantar Pendidikan</t>
  </si>
  <si>
    <t>Statistika Lanjut</t>
  </si>
  <si>
    <t>Magang I</t>
  </si>
  <si>
    <t>Magang II</t>
  </si>
  <si>
    <t>Magang III</t>
  </si>
  <si>
    <t>Dasar-dasar Ilmu Gizi</t>
  </si>
  <si>
    <t>Dasar-dasar Kewirausahaan</t>
  </si>
  <si>
    <t>Studi  Lapang Terintegrasi (SLT)</t>
  </si>
  <si>
    <r>
      <t xml:space="preserve">  Nomor : E.6.d/         /Biologi-FKIP/UMM/</t>
    </r>
    <r>
      <rPr>
        <b/>
        <sz val="12"/>
        <color rgb="FFFF0000"/>
        <rFont val="Times New Roman"/>
        <family val="1"/>
      </rPr>
      <t>bulan pembuatan (romawi)</t>
    </r>
    <r>
      <rPr>
        <b/>
        <sz val="12"/>
        <rFont val="Times New Roman"/>
        <family val="1"/>
      </rPr>
      <t>/2016</t>
    </r>
  </si>
  <si>
    <t>: Nama Lengkap</t>
  </si>
  <si>
    <r>
      <t>:</t>
    </r>
    <r>
      <rPr>
        <sz val="12"/>
        <color rgb="FFFF0000"/>
        <rFont val="Times New Roman"/>
        <family val="1"/>
      </rPr>
      <t xml:space="preserve"> Tempat / Tanggal lahir</t>
    </r>
  </si>
  <si>
    <r>
      <t>: 201310070311</t>
    </r>
    <r>
      <rPr>
        <sz val="12"/>
        <color rgb="FFFF0000"/>
        <rFont val="Times New Roman"/>
        <family val="1"/>
      </rPr>
      <t>xx</t>
    </r>
  </si>
  <si>
    <t>MK PILIHAN:BIO KESEHATAN</t>
  </si>
  <si>
    <t>Bahasa Inggris Profesi I</t>
  </si>
  <si>
    <t>Bahasa Inggris Profesi II</t>
  </si>
  <si>
    <t>Komputasi Analisis  Data</t>
  </si>
  <si>
    <t>Pengelolaan Program Pengajaran Biologi</t>
  </si>
  <si>
    <t xml:space="preserve"> MK PILIHAN Sesuaikan dan ditulis kapital seperti contoh</t>
  </si>
  <si>
    <r>
      <t xml:space="preserve">Malang, </t>
    </r>
    <r>
      <rPr>
        <sz val="12"/>
        <color rgb="FFFF0000"/>
        <rFont val="Times New Roman"/>
        <family val="1"/>
      </rPr>
      <t>Sesuaikan tanggal pembuatan</t>
    </r>
  </si>
  <si>
    <t>Ketua Prodi Pendidikan Biologi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</si>
</sst>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Arial Narrow"/>
      <family val="2"/>
    </font>
    <font>
      <b/>
      <sz val="14"/>
      <color indexed="8"/>
      <name val="Arial Black"/>
      <family val="2"/>
    </font>
    <font>
      <sz val="12"/>
      <color indexed="8"/>
      <name val="Arial Narrow"/>
      <family val="2"/>
    </font>
    <font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" fillId="0" borderId="20" xfId="0" applyFont="1" applyBorder="1" applyAlignment="1"/>
    <xf numFmtId="0" fontId="1" fillId="0" borderId="21" xfId="0" applyFont="1" applyBorder="1" applyAlignme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0" fillId="0" borderId="0" xfId="0" applyFont="1"/>
    <xf numFmtId="0" fontId="10" fillId="0" borderId="6" xfId="0" applyFont="1" applyBorder="1" applyAlignment="1">
      <alignment horizontal="center"/>
    </xf>
    <xf numFmtId="0" fontId="12" fillId="0" borderId="0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/>
    <xf numFmtId="0" fontId="10" fillId="0" borderId="17" xfId="0" applyFont="1" applyBorder="1" applyAlignment="1"/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2" fontId="12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0" fillId="0" borderId="25" xfId="0" applyFont="1" applyBorder="1" applyAlignment="1"/>
    <xf numFmtId="0" fontId="12" fillId="0" borderId="25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2" fillId="0" borderId="25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0" borderId="0" xfId="0" applyFont="1" applyBorder="1"/>
    <xf numFmtId="0" fontId="10" fillId="0" borderId="13" xfId="0" applyFont="1" applyBorder="1"/>
    <xf numFmtId="0" fontId="12" fillId="0" borderId="17" xfId="0" applyFont="1" applyBorder="1"/>
    <xf numFmtId="0" fontId="10" fillId="0" borderId="17" xfId="0" applyFont="1" applyBorder="1"/>
    <xf numFmtId="0" fontId="15" fillId="0" borderId="25" xfId="0" applyFont="1" applyBorder="1" applyAlignment="1"/>
    <xf numFmtId="0" fontId="15" fillId="0" borderId="26" xfId="0" applyFont="1" applyBorder="1" applyAlignment="1"/>
    <xf numFmtId="0" fontId="15" fillId="0" borderId="0" xfId="0" applyFont="1" applyBorder="1" applyAlignment="1"/>
    <xf numFmtId="0" fontId="15" fillId="0" borderId="10" xfId="0" applyFont="1" applyBorder="1" applyAlignment="1"/>
    <xf numFmtId="0" fontId="16" fillId="0" borderId="0" xfId="0" applyFont="1"/>
    <xf numFmtId="0" fontId="10" fillId="0" borderId="6" xfId="0" applyFont="1" applyBorder="1"/>
    <xf numFmtId="0" fontId="10" fillId="0" borderId="14" xfId="0" applyFont="1" applyBorder="1" applyAlignment="1">
      <alignment horizontal="center"/>
    </xf>
    <xf numFmtId="0" fontId="17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quotePrefix="1" applyFont="1"/>
    <xf numFmtId="0" fontId="15" fillId="0" borderId="6" xfId="0" applyFont="1" applyBorder="1" applyAlignment="1">
      <alignment horizontal="center"/>
    </xf>
    <xf numFmtId="0" fontId="16" fillId="0" borderId="0" xfId="0" applyFont="1" applyBorder="1" applyAlignment="1"/>
    <xf numFmtId="0" fontId="15" fillId="0" borderId="7" xfId="0" applyFont="1" applyBorder="1" applyAlignment="1"/>
    <xf numFmtId="0" fontId="15" fillId="0" borderId="8" xfId="0" applyFont="1" applyBorder="1" applyAlignment="1"/>
    <xf numFmtId="0" fontId="15" fillId="0" borderId="2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/>
    <xf numFmtId="0" fontId="15" fillId="0" borderId="17" xfId="0" applyFont="1" applyBorder="1" applyAlignment="1"/>
    <xf numFmtId="0" fontId="16" fillId="0" borderId="25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6" fillId="0" borderId="25" xfId="0" applyFont="1" applyBorder="1" applyAlignment="1">
      <alignment vertical="top"/>
    </xf>
    <xf numFmtId="2" fontId="16" fillId="0" borderId="0" xfId="0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/>
    <xf numFmtId="0" fontId="15" fillId="4" borderId="10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7" xfId="0" applyFont="1" applyFill="1" applyBorder="1" applyAlignment="1"/>
    <xf numFmtId="0" fontId="15" fillId="4" borderId="13" xfId="0" applyFont="1" applyFill="1" applyBorder="1" applyAlignment="1"/>
    <xf numFmtId="0" fontId="15" fillId="4" borderId="17" xfId="0" applyFont="1" applyFill="1" applyBorder="1"/>
    <xf numFmtId="0" fontId="15" fillId="4" borderId="0" xfId="0" applyFont="1" applyFill="1" applyBorder="1" applyAlignment="1">
      <alignment horizontal="center"/>
    </xf>
    <xf numFmtId="0" fontId="14" fillId="4" borderId="13" xfId="0" applyFont="1" applyFill="1" applyBorder="1"/>
    <xf numFmtId="0" fontId="15" fillId="4" borderId="0" xfId="0" applyFont="1" applyFill="1" applyAlignment="1">
      <alignment horizontal="center"/>
    </xf>
    <xf numFmtId="0" fontId="15" fillId="4" borderId="13" xfId="0" applyFont="1" applyFill="1" applyBorder="1"/>
    <xf numFmtId="0" fontId="16" fillId="4" borderId="17" xfId="0" applyFont="1" applyFill="1" applyBorder="1"/>
    <xf numFmtId="0" fontId="18" fillId="0" borderId="0" xfId="0" applyFont="1"/>
    <xf numFmtId="0" fontId="15" fillId="0" borderId="0" xfId="0" applyFont="1" applyAlignment="1"/>
    <xf numFmtId="0" fontId="15" fillId="4" borderId="17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4" fillId="4" borderId="0" xfId="0" applyFont="1" applyFill="1"/>
    <xf numFmtId="0" fontId="15" fillId="4" borderId="0" xfId="0" applyFont="1" applyFill="1" applyBorder="1" applyAlignment="1"/>
    <xf numFmtId="0" fontId="15" fillId="0" borderId="13" xfId="0" applyFont="1" applyBorder="1" applyAlignment="1">
      <alignment horizontal="center"/>
    </xf>
    <xf numFmtId="0" fontId="14" fillId="0" borderId="0" xfId="0" applyFont="1" applyBorder="1"/>
    <xf numFmtId="0" fontId="14" fillId="0" borderId="13" xfId="0" applyFont="1" applyBorder="1"/>
    <xf numFmtId="0" fontId="16" fillId="2" borderId="25" xfId="0" applyFont="1" applyFill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4" borderId="0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15" fillId="4" borderId="0" xfId="0" applyFont="1" applyFill="1" applyAlignment="1"/>
    <xf numFmtId="0" fontId="15" fillId="0" borderId="20" xfId="0" applyFont="1" applyBorder="1" applyAlignment="1"/>
    <xf numFmtId="0" fontId="22" fillId="0" borderId="0" xfId="0" applyFont="1"/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41" xfId="0" applyFont="1" applyBorder="1" applyAlignment="1">
      <alignment horizontal="justify" vertical="top"/>
    </xf>
    <xf numFmtId="0" fontId="1" fillId="0" borderId="25" xfId="0" applyFont="1" applyBorder="1" applyAlignment="1">
      <alignment horizontal="justify" vertical="top"/>
    </xf>
    <xf numFmtId="0" fontId="1" fillId="0" borderId="26" xfId="0" applyFont="1" applyBorder="1" applyAlignment="1">
      <alignment horizontal="justify" vertical="top"/>
    </xf>
    <xf numFmtId="0" fontId="1" fillId="0" borderId="29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1" fillId="0" borderId="10" xfId="0" applyFont="1" applyBorder="1" applyAlignment="1">
      <alignment horizontal="justify" vertical="top"/>
    </xf>
    <xf numFmtId="0" fontId="1" fillId="0" borderId="42" xfId="0" applyFont="1" applyBorder="1" applyAlignment="1">
      <alignment horizontal="justify" vertical="top"/>
    </xf>
    <xf numFmtId="0" fontId="1" fillId="0" borderId="20" xfId="0" applyFont="1" applyBorder="1" applyAlignment="1">
      <alignment horizontal="justify" vertical="top"/>
    </xf>
    <xf numFmtId="0" fontId="1" fillId="0" borderId="43" xfId="0" applyFont="1" applyBorder="1" applyAlignment="1">
      <alignment horizontal="justify" vertical="top"/>
    </xf>
    <xf numFmtId="0" fontId="1" fillId="0" borderId="4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/>
    <xf numFmtId="0" fontId="2" fillId="2" borderId="2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37" xfId="0" applyFont="1" applyFill="1" applyBorder="1"/>
    <xf numFmtId="0" fontId="2" fillId="2" borderId="25" xfId="0" applyFont="1" applyFill="1" applyBorder="1"/>
    <xf numFmtId="0" fontId="2" fillId="2" borderId="34" xfId="0" applyFont="1" applyFill="1" applyBorder="1"/>
    <xf numFmtId="0" fontId="2" fillId="2" borderId="26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5" fillId="0" borderId="36" xfId="0" applyFont="1" applyBorder="1"/>
    <xf numFmtId="0" fontId="15" fillId="0" borderId="37" xfId="0" applyFont="1" applyBorder="1"/>
    <xf numFmtId="0" fontId="10" fillId="0" borderId="29" xfId="0" applyFont="1" applyBorder="1" applyAlignment="1">
      <alignment horizontal="left"/>
    </xf>
    <xf numFmtId="0" fontId="15" fillId="0" borderId="0" xfId="0" applyFont="1" applyBorder="1"/>
    <xf numFmtId="0" fontId="10" fillId="0" borderId="4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5" fillId="0" borderId="25" xfId="0" applyFont="1" applyBorder="1"/>
    <xf numFmtId="0" fontId="12" fillId="3" borderId="45" xfId="0" applyFont="1" applyFill="1" applyBorder="1" applyAlignment="1">
      <alignment horizontal="center" vertical="center"/>
    </xf>
    <xf numFmtId="0" fontId="15" fillId="0" borderId="46" xfId="0" applyFont="1" applyBorder="1"/>
    <xf numFmtId="0" fontId="15" fillId="0" borderId="27" xfId="0" applyFont="1" applyBorder="1"/>
    <xf numFmtId="0" fontId="15" fillId="0" borderId="28" xfId="0" applyFont="1" applyBorder="1"/>
    <xf numFmtId="0" fontId="12" fillId="2" borderId="4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 vertical="center"/>
    </xf>
    <xf numFmtId="0" fontId="15" fillId="0" borderId="33" xfId="0" applyFont="1" applyBorder="1"/>
    <xf numFmtId="0" fontId="15" fillId="0" borderId="34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5" fillId="0" borderId="39" xfId="0" applyFont="1" applyBorder="1"/>
    <xf numFmtId="0" fontId="15" fillId="0" borderId="20" xfId="0" applyFont="1" applyBorder="1"/>
    <xf numFmtId="0" fontId="15" fillId="0" borderId="44" xfId="0" applyFont="1" applyBorder="1"/>
    <xf numFmtId="0" fontId="15" fillId="0" borderId="41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3" borderId="32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609600</xdr:colOff>
      <xdr:row>3</xdr:row>
      <xdr:rowOff>161925</xdr:rowOff>
    </xdr:to>
    <xdr:pic>
      <xdr:nvPicPr>
        <xdr:cNvPr id="1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8667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53</xdr:row>
      <xdr:rowOff>152400</xdr:rowOff>
    </xdr:from>
    <xdr:to>
      <xdr:col>5</xdr:col>
      <xdr:colOff>276225</xdr:colOff>
      <xdr:row>61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525" y="10210800"/>
          <a:ext cx="26860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000"/>
            </a:lnSpc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a.n Dekan</a:t>
          </a:r>
        </a:p>
        <a:p>
          <a:pPr algn="l" rtl="1">
            <a:lnSpc>
              <a:spcPts val="1000"/>
            </a:lnSpc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Pembantu Dekan I</a:t>
          </a:r>
        </a:p>
        <a:p>
          <a:pPr algn="l" rtl="1">
            <a:lnSpc>
              <a:spcPts val="1000"/>
            </a:lnSpc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                     </a:t>
          </a:r>
        </a:p>
        <a:p>
          <a:pPr algn="l" rtl="1">
            <a:lnSpc>
              <a:spcPts val="10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0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000"/>
            </a:lnSpc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Drs. Gigit Mujianto, M.Si</a:t>
          </a: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0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1333500</xdr:colOff>
      <xdr:row>53</xdr:row>
      <xdr:rowOff>152400</xdr:rowOff>
    </xdr:from>
    <xdr:to>
      <xdr:col>13</xdr:col>
      <xdr:colOff>352425</xdr:colOff>
      <xdr:row>61</xdr:row>
      <xdr:rowOff>66675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257800" y="10210800"/>
          <a:ext cx="17716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000"/>
            </a:lnSpc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Malang, 1 Juli 2006</a:t>
          </a:r>
        </a:p>
        <a:p>
          <a:pPr algn="l" rtl="1">
            <a:lnSpc>
              <a:spcPts val="1000"/>
            </a:lnSpc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Ketua Jurusan Biologi</a:t>
          </a:r>
        </a:p>
        <a:p>
          <a:pPr algn="l" rtl="1">
            <a:lnSpc>
              <a:spcPts val="1000"/>
            </a:lnSpc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                     </a:t>
          </a:r>
        </a:p>
        <a:p>
          <a:pPr algn="l" rtl="1">
            <a:lnSpc>
              <a:spcPts val="10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0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000"/>
            </a:lnSpc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Drs. Nurwidodo M.Kes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0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9525</xdr:rowOff>
    </xdr:from>
    <xdr:to>
      <xdr:col>0</xdr:col>
      <xdr:colOff>0</xdr:colOff>
      <xdr:row>128</xdr:row>
      <xdr:rowOff>47625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0" y="2200275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a.n Dekan</a:t>
          </a: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Pembantu Dekan I</a:t>
          </a: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Drs. Gigit Mujianto, M.Si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120</xdr:row>
      <xdr:rowOff>142875</xdr:rowOff>
    </xdr:from>
    <xdr:to>
      <xdr:col>0</xdr:col>
      <xdr:colOff>333375</xdr:colOff>
      <xdr:row>128</xdr:row>
      <xdr:rowOff>57150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0" y="21974175"/>
          <a:ext cx="3048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Malang, 22 September 2007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Ketua Jurusan Biologi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Drs. Nurwidodo M.Kes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66675</xdr:colOff>
      <xdr:row>0</xdr:row>
      <xdr:rowOff>38100</xdr:rowOff>
    </xdr:from>
    <xdr:to>
      <xdr:col>1</xdr:col>
      <xdr:colOff>857250</xdr:colOff>
      <xdr:row>3</xdr:row>
      <xdr:rowOff>114300</xdr:rowOff>
    </xdr:to>
    <xdr:pic>
      <xdr:nvPicPr>
        <xdr:cNvPr id="5298" name="Picture 1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8100"/>
          <a:ext cx="790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378836</xdr:colOff>
      <xdr:row>0</xdr:row>
      <xdr:rowOff>48925</xdr:rowOff>
    </xdr:from>
    <xdr:to>
      <xdr:col>1</xdr:col>
      <xdr:colOff>1190625</xdr:colOff>
      <xdr:row>4</xdr:row>
      <xdr:rowOff>29875</xdr:rowOff>
    </xdr:to>
    <xdr:pic>
      <xdr:nvPicPr>
        <xdr:cNvPr id="4247" name="Picture 1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489" y="48925"/>
          <a:ext cx="811789" cy="760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53</xdr:row>
      <xdr:rowOff>9525</xdr:rowOff>
    </xdr:from>
    <xdr:to>
      <xdr:col>14</xdr:col>
      <xdr:colOff>0</xdr:colOff>
      <xdr:row>56</xdr:row>
      <xdr:rowOff>161925</xdr:rowOff>
    </xdr:to>
    <xdr:sp macro="" textlink="">
      <xdr:nvSpPr>
        <xdr:cNvPr id="3" name="TextBox 2"/>
        <xdr:cNvSpPr txBox="1"/>
      </xdr:nvSpPr>
      <xdr:spPr>
        <a:xfrm>
          <a:off x="9525" y="10458450"/>
          <a:ext cx="7029450" cy="6381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d-ID" sz="1200" b="0" i="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14</xdr:col>
      <xdr:colOff>142875</xdr:colOff>
      <xdr:row>45</xdr:row>
      <xdr:rowOff>107156</xdr:rowOff>
    </xdr:from>
    <xdr:to>
      <xdr:col>14</xdr:col>
      <xdr:colOff>381000</xdr:colOff>
      <xdr:row>47</xdr:row>
      <xdr:rowOff>119063</xdr:rowOff>
    </xdr:to>
    <xdr:sp macro="" textlink="">
      <xdr:nvSpPr>
        <xdr:cNvPr id="4" name="Right Brace 3"/>
        <xdr:cNvSpPr/>
      </xdr:nvSpPr>
      <xdr:spPr bwMode="auto">
        <a:xfrm>
          <a:off x="8548688" y="9191625"/>
          <a:ext cx="238125" cy="416719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583406</xdr:colOff>
      <xdr:row>45</xdr:row>
      <xdr:rowOff>23812</xdr:rowOff>
    </xdr:from>
    <xdr:to>
      <xdr:col>18</xdr:col>
      <xdr:colOff>166687</xdr:colOff>
      <xdr:row>48</xdr:row>
      <xdr:rowOff>83344</xdr:rowOff>
    </xdr:to>
    <xdr:sp macro="" textlink="">
      <xdr:nvSpPr>
        <xdr:cNvPr id="5" name="Rectangle 4"/>
        <xdr:cNvSpPr/>
      </xdr:nvSpPr>
      <xdr:spPr bwMode="auto">
        <a:xfrm>
          <a:off x="8989219" y="9108281"/>
          <a:ext cx="2012156" cy="678657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Sesuaikan</a:t>
          </a:r>
          <a:r>
            <a:rPr lang="en-US" sz="1100" baseline="0"/>
            <a:t> dengan mata kuliah yang diambil , nama mata kuliah harus sesuai KHS asli</a:t>
          </a:r>
          <a:endParaRPr lang="en-US" sz="1100"/>
        </a:p>
      </xdr:txBody>
    </xdr:sp>
    <xdr:clientData/>
  </xdr:twoCellAnchor>
  <xdr:twoCellAnchor>
    <xdr:from>
      <xdr:col>14</xdr:col>
      <xdr:colOff>71437</xdr:colOff>
      <xdr:row>44</xdr:row>
      <xdr:rowOff>59531</xdr:rowOff>
    </xdr:from>
    <xdr:to>
      <xdr:col>16</xdr:col>
      <xdr:colOff>11906</xdr:colOff>
      <xdr:row>44</xdr:row>
      <xdr:rowOff>61119</xdr:rowOff>
    </xdr:to>
    <xdr:cxnSp macro="">
      <xdr:nvCxnSpPr>
        <xdr:cNvPr id="7" name="Straight Arrow Connector 6"/>
        <xdr:cNvCxnSpPr/>
      </xdr:nvCxnSpPr>
      <xdr:spPr bwMode="auto">
        <a:xfrm>
          <a:off x="8477250" y="8941594"/>
          <a:ext cx="1154906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63"/>
  <sheetViews>
    <sheetView zoomScale="80" workbookViewId="0">
      <selection activeCell="E28" sqref="E28"/>
    </sheetView>
  </sheetViews>
  <sheetFormatPr defaultRowHeight="12.75"/>
  <cols>
    <col min="1" max="1" width="4.5703125" style="1" customWidth="1"/>
    <col min="2" max="2" width="18.7109375" style="1" customWidth="1"/>
    <col min="3" max="3" width="0.85546875" style="1" customWidth="1"/>
    <col min="4" max="4" width="5.42578125" style="1" customWidth="1"/>
    <col min="5" max="5" width="6.7109375" style="1" customWidth="1"/>
    <col min="6" max="6" width="5.7109375" style="1" customWidth="1"/>
    <col min="7" max="7" width="5.85546875" style="1" customWidth="1"/>
    <col min="8" max="8" width="6.140625" style="1" customWidth="1"/>
    <col min="9" max="9" width="4.85546875" style="1" customWidth="1"/>
    <col min="10" max="10" width="30.140625" style="1" customWidth="1"/>
    <col min="11" max="11" width="0.28515625" style="1" hidden="1" customWidth="1"/>
    <col min="12" max="12" width="5.28515625" style="1" customWidth="1"/>
    <col min="13" max="14" width="5.85546875" style="1" customWidth="1"/>
    <col min="15" max="16384" width="9.140625" style="1"/>
  </cols>
  <sheetData>
    <row r="2" spans="1:14" ht="22.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8.75">
      <c r="A3" s="177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5" customHeight="1" thickBot="1">
      <c r="A4" s="178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ht="18.75" customHeight="1" thickTop="1">
      <c r="A5" s="179" t="s">
        <v>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ht="18.75" customHeight="1">
      <c r="A6" s="164" t="s">
        <v>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ht="12.75" customHeight="1">
      <c r="A7" s="164" t="s">
        <v>84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 ht="15.75">
      <c r="A8" s="165" t="s">
        <v>89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 ht="15">
      <c r="A9" s="2"/>
      <c r="B9" s="2"/>
      <c r="C9" s="2"/>
      <c r="D9" s="2"/>
      <c r="E9" s="2"/>
      <c r="F9" s="2"/>
      <c r="G9" s="2"/>
      <c r="H9" s="2"/>
      <c r="I9" s="2"/>
      <c r="J9" s="37"/>
      <c r="K9" s="2"/>
      <c r="L9" s="2"/>
      <c r="M9" s="2"/>
      <c r="N9" s="2"/>
    </row>
    <row r="10" spans="1:14" ht="15.75">
      <c r="A10" s="38"/>
      <c r="B10" s="38"/>
      <c r="C10" s="38"/>
      <c r="D10" s="38"/>
      <c r="E10" s="38" t="s">
        <v>5</v>
      </c>
      <c r="F10" s="38"/>
      <c r="G10" s="38"/>
      <c r="H10" s="38"/>
      <c r="I10" s="39" t="s">
        <v>90</v>
      </c>
      <c r="J10" s="37"/>
      <c r="K10" s="38"/>
      <c r="L10" s="38"/>
      <c r="M10" s="38"/>
      <c r="N10" s="38"/>
    </row>
    <row r="11" spans="1:14" ht="15.75">
      <c r="A11" s="38"/>
      <c r="B11" s="38"/>
      <c r="C11" s="38"/>
      <c r="D11" s="38"/>
      <c r="E11" s="38" t="s">
        <v>6</v>
      </c>
      <c r="F11" s="38"/>
      <c r="G11" s="38"/>
      <c r="H11" s="38"/>
      <c r="I11" s="40" t="s">
        <v>91</v>
      </c>
      <c r="J11" s="37"/>
      <c r="K11" s="38"/>
      <c r="L11" s="38"/>
      <c r="M11" s="38"/>
      <c r="N11" s="38"/>
    </row>
    <row r="12" spans="1:14" ht="15.75">
      <c r="A12" s="38"/>
      <c r="B12" s="38"/>
      <c r="C12" s="38"/>
      <c r="D12" s="38"/>
      <c r="E12" s="38" t="s">
        <v>7</v>
      </c>
      <c r="F12" s="38"/>
      <c r="G12" s="38"/>
      <c r="H12" s="38"/>
      <c r="I12" s="41" t="s">
        <v>92</v>
      </c>
      <c r="J12" s="37"/>
      <c r="K12" s="38"/>
      <c r="L12" s="38"/>
      <c r="M12" s="38"/>
      <c r="N12" s="38"/>
    </row>
    <row r="13" spans="1:14" ht="16.5" thickBot="1">
      <c r="A13" s="4"/>
      <c r="B13" s="4"/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1:14" ht="15">
      <c r="A14" s="166" t="s">
        <v>8</v>
      </c>
      <c r="B14" s="168" t="s">
        <v>9</v>
      </c>
      <c r="C14" s="168"/>
      <c r="D14" s="168"/>
      <c r="E14" s="168"/>
      <c r="F14" s="170" t="s">
        <v>10</v>
      </c>
      <c r="G14" s="171"/>
      <c r="H14" s="172"/>
      <c r="I14" s="166" t="s">
        <v>8</v>
      </c>
      <c r="J14" s="168" t="s">
        <v>9</v>
      </c>
      <c r="K14" s="173"/>
      <c r="L14" s="170" t="s">
        <v>10</v>
      </c>
      <c r="M14" s="171"/>
      <c r="N14" s="175"/>
    </row>
    <row r="15" spans="1:14" ht="15">
      <c r="A15" s="167"/>
      <c r="B15" s="169"/>
      <c r="C15" s="169"/>
      <c r="D15" s="169"/>
      <c r="E15" s="169"/>
      <c r="F15" s="6" t="s">
        <v>11</v>
      </c>
      <c r="G15" s="6" t="s">
        <v>12</v>
      </c>
      <c r="H15" s="7" t="s">
        <v>13</v>
      </c>
      <c r="I15" s="167"/>
      <c r="J15" s="174"/>
      <c r="K15" s="174"/>
      <c r="L15" s="8" t="s">
        <v>11</v>
      </c>
      <c r="M15" s="9" t="s">
        <v>12</v>
      </c>
      <c r="N15" s="10" t="s">
        <v>13</v>
      </c>
    </row>
    <row r="16" spans="1:14" ht="15">
      <c r="A16" s="11"/>
      <c r="B16" s="12" t="s">
        <v>14</v>
      </c>
      <c r="C16" s="13"/>
      <c r="D16" s="14"/>
      <c r="E16" s="15"/>
      <c r="F16" s="16"/>
      <c r="G16" s="17"/>
      <c r="H16" s="18"/>
      <c r="I16" s="11">
        <v>27</v>
      </c>
      <c r="J16" s="22" t="s">
        <v>19</v>
      </c>
      <c r="K16" s="13"/>
      <c r="L16" s="19" t="s">
        <v>16</v>
      </c>
      <c r="M16" s="20">
        <v>3</v>
      </c>
      <c r="N16" s="21">
        <f t="shared" ref="N16:N47" si="0">IF(L16="A",+M16*4,IF(L16="B",+M16*3,IF(L16="C",+M16*2,IF(L16="D",+M16*1))))</f>
        <v>9</v>
      </c>
    </row>
    <row r="17" spans="1:14" ht="14.25">
      <c r="A17" s="11">
        <v>1</v>
      </c>
      <c r="B17" s="13" t="s">
        <v>17</v>
      </c>
      <c r="C17" s="13"/>
      <c r="D17" s="13"/>
      <c r="E17" s="22"/>
      <c r="F17" s="23" t="s">
        <v>18</v>
      </c>
      <c r="G17" s="20">
        <v>1</v>
      </c>
      <c r="H17" s="18">
        <f>IF(F17="A",+G17*4,IF(F17="B",+G17*3,IF(F17="C",+G17*2,IF(F17="D",+G17*1))))</f>
        <v>4</v>
      </c>
      <c r="I17" s="11">
        <v>28</v>
      </c>
      <c r="J17" s="22" t="s">
        <v>21</v>
      </c>
      <c r="K17" s="13"/>
      <c r="L17" s="20" t="s">
        <v>16</v>
      </c>
      <c r="M17" s="20">
        <v>3</v>
      </c>
      <c r="N17" s="21">
        <f t="shared" si="0"/>
        <v>9</v>
      </c>
    </row>
    <row r="18" spans="1:14" ht="14.25">
      <c r="A18" s="11">
        <v>2</v>
      </c>
      <c r="B18" s="13" t="s">
        <v>20</v>
      </c>
      <c r="C18" s="13"/>
      <c r="D18" s="13"/>
      <c r="E18" s="22"/>
      <c r="F18" s="23" t="s">
        <v>18</v>
      </c>
      <c r="G18" s="20">
        <v>1</v>
      </c>
      <c r="H18" s="18">
        <f>IF(F18="A",+G18*4,IF(F18="B",+G18*3,IF(F18="C",+G18*2,IF(F18="D",+G18*1))))</f>
        <v>4</v>
      </c>
      <c r="I18" s="11">
        <v>29</v>
      </c>
      <c r="J18" s="22" t="s">
        <v>23</v>
      </c>
      <c r="K18" s="13"/>
      <c r="L18" s="20" t="s">
        <v>16</v>
      </c>
      <c r="M18" s="20">
        <v>3</v>
      </c>
      <c r="N18" s="21">
        <f t="shared" si="0"/>
        <v>9</v>
      </c>
    </row>
    <row r="19" spans="1:14" ht="14.25">
      <c r="A19" s="11">
        <v>3</v>
      </c>
      <c r="B19" s="13" t="s">
        <v>22</v>
      </c>
      <c r="C19" s="13"/>
      <c r="D19" s="13"/>
      <c r="E19" s="22"/>
      <c r="F19" s="23" t="s">
        <v>16</v>
      </c>
      <c r="G19" s="20">
        <v>1</v>
      </c>
      <c r="H19" s="18">
        <v>3</v>
      </c>
      <c r="I19" s="11">
        <v>30</v>
      </c>
      <c r="J19" s="22" t="s">
        <v>25</v>
      </c>
      <c r="K19" s="13"/>
      <c r="L19" s="20" t="s">
        <v>18</v>
      </c>
      <c r="M19" s="20">
        <v>3</v>
      </c>
      <c r="N19" s="21">
        <v>12</v>
      </c>
    </row>
    <row r="20" spans="1:14" ht="14.25">
      <c r="A20" s="11">
        <v>4</v>
      </c>
      <c r="B20" s="13" t="s">
        <v>24</v>
      </c>
      <c r="C20" s="13"/>
      <c r="D20" s="13"/>
      <c r="E20" s="22"/>
      <c r="F20" s="23" t="s">
        <v>16</v>
      </c>
      <c r="G20" s="20">
        <v>1</v>
      </c>
      <c r="H20" s="18">
        <v>3</v>
      </c>
      <c r="I20" s="11">
        <v>31</v>
      </c>
      <c r="J20" s="22" t="s">
        <v>26</v>
      </c>
      <c r="K20" s="13"/>
      <c r="L20" s="20" t="s">
        <v>16</v>
      </c>
      <c r="M20" s="20">
        <v>3</v>
      </c>
      <c r="N20" s="21">
        <f t="shared" si="0"/>
        <v>9</v>
      </c>
    </row>
    <row r="21" spans="1:14" ht="14.25">
      <c r="A21" s="11">
        <v>5</v>
      </c>
      <c r="B21" s="13" t="s">
        <v>80</v>
      </c>
      <c r="C21" s="13"/>
      <c r="D21" s="13"/>
      <c r="E21" s="22"/>
      <c r="F21" s="23" t="s">
        <v>18</v>
      </c>
      <c r="G21" s="20">
        <v>2</v>
      </c>
      <c r="H21" s="18">
        <f t="shared" ref="H21:H47" si="1">IF(F21="A",+G21*4,IF(F21="B",+G21*3,IF(F21="C",+G21*2,IF(F21="D",+G21*1))))</f>
        <v>8</v>
      </c>
      <c r="I21" s="11">
        <v>32</v>
      </c>
      <c r="J21" s="22" t="s">
        <v>28</v>
      </c>
      <c r="K21" s="13"/>
      <c r="L21" s="20" t="s">
        <v>58</v>
      </c>
      <c r="M21" s="20">
        <v>3</v>
      </c>
      <c r="N21" s="21">
        <f t="shared" si="0"/>
        <v>6</v>
      </c>
    </row>
    <row r="22" spans="1:14" ht="14.25">
      <c r="A22" s="11">
        <v>6</v>
      </c>
      <c r="B22" s="13" t="s">
        <v>27</v>
      </c>
      <c r="C22" s="13"/>
      <c r="D22" s="13"/>
      <c r="E22" s="22"/>
      <c r="F22" s="23" t="s">
        <v>16</v>
      </c>
      <c r="G22" s="20">
        <v>2</v>
      </c>
      <c r="H22" s="18">
        <f t="shared" si="1"/>
        <v>6</v>
      </c>
      <c r="I22" s="11">
        <v>33</v>
      </c>
      <c r="J22" s="22" t="s">
        <v>29</v>
      </c>
      <c r="K22" s="13"/>
      <c r="L22" s="20" t="s">
        <v>18</v>
      </c>
      <c r="M22" s="20">
        <v>3</v>
      </c>
      <c r="N22" s="21">
        <f t="shared" si="0"/>
        <v>12</v>
      </c>
    </row>
    <row r="23" spans="1:14" ht="14.25">
      <c r="A23" s="11"/>
      <c r="B23" s="13"/>
      <c r="C23" s="13"/>
      <c r="D23" s="13"/>
      <c r="E23" s="22"/>
      <c r="F23" s="23"/>
      <c r="G23" s="20"/>
      <c r="H23" s="18"/>
      <c r="I23" s="11">
        <v>34</v>
      </c>
      <c r="J23" s="22" t="s">
        <v>30</v>
      </c>
      <c r="K23" s="13"/>
      <c r="L23" s="20" t="s">
        <v>16</v>
      </c>
      <c r="M23" s="20">
        <v>3</v>
      </c>
      <c r="N23" s="21">
        <f t="shared" si="0"/>
        <v>9</v>
      </c>
    </row>
    <row r="24" spans="1:14" ht="14.25">
      <c r="A24" s="11"/>
      <c r="B24" s="13"/>
      <c r="C24" s="13"/>
      <c r="D24" s="13"/>
      <c r="E24" s="22"/>
      <c r="F24" s="23"/>
      <c r="G24" s="20"/>
      <c r="H24" s="18"/>
      <c r="I24" s="11">
        <v>35</v>
      </c>
      <c r="J24" s="22" t="s">
        <v>32</v>
      </c>
      <c r="K24" s="13"/>
      <c r="L24" s="20" t="s">
        <v>16</v>
      </c>
      <c r="M24" s="20">
        <v>3</v>
      </c>
      <c r="N24" s="21">
        <f t="shared" si="0"/>
        <v>9</v>
      </c>
    </row>
    <row r="25" spans="1:14" ht="15">
      <c r="A25" s="11"/>
      <c r="B25" s="12" t="s">
        <v>31</v>
      </c>
      <c r="C25" s="13"/>
      <c r="D25" s="13"/>
      <c r="E25" s="22"/>
      <c r="F25" s="23"/>
      <c r="G25" s="20"/>
      <c r="H25" s="18"/>
      <c r="I25" s="11">
        <v>36</v>
      </c>
      <c r="J25" s="22" t="s">
        <v>34</v>
      </c>
      <c r="K25" s="13"/>
      <c r="L25" s="20" t="s">
        <v>16</v>
      </c>
      <c r="M25" s="20">
        <v>3</v>
      </c>
      <c r="N25" s="21">
        <f t="shared" si="0"/>
        <v>9</v>
      </c>
    </row>
    <row r="26" spans="1:14" ht="14.25">
      <c r="A26" s="11">
        <v>7</v>
      </c>
      <c r="B26" s="13" t="s">
        <v>33</v>
      </c>
      <c r="C26" s="13"/>
      <c r="D26" s="13"/>
      <c r="E26" s="22"/>
      <c r="F26" s="23" t="s">
        <v>16</v>
      </c>
      <c r="G26" s="20">
        <v>2</v>
      </c>
      <c r="H26" s="18">
        <f t="shared" si="1"/>
        <v>6</v>
      </c>
      <c r="I26" s="11">
        <v>37</v>
      </c>
      <c r="J26" s="22" t="s">
        <v>36</v>
      </c>
      <c r="K26" s="13"/>
      <c r="L26" s="20" t="s">
        <v>18</v>
      </c>
      <c r="M26" s="20">
        <v>3</v>
      </c>
      <c r="N26" s="21">
        <f t="shared" si="0"/>
        <v>12</v>
      </c>
    </row>
    <row r="27" spans="1:14" ht="14.25">
      <c r="A27" s="11">
        <v>8</v>
      </c>
      <c r="B27" s="13" t="s">
        <v>35</v>
      </c>
      <c r="C27" s="13"/>
      <c r="D27" s="13"/>
      <c r="E27" s="22"/>
      <c r="F27" s="23" t="s">
        <v>16</v>
      </c>
      <c r="G27" s="20">
        <v>2</v>
      </c>
      <c r="H27" s="18">
        <f t="shared" si="1"/>
        <v>6</v>
      </c>
      <c r="I27" s="11">
        <v>38</v>
      </c>
      <c r="J27" s="22" t="s">
        <v>38</v>
      </c>
      <c r="K27" s="13"/>
      <c r="L27" s="20" t="s">
        <v>16</v>
      </c>
      <c r="M27" s="20">
        <v>2</v>
      </c>
      <c r="N27" s="21">
        <f t="shared" si="0"/>
        <v>6</v>
      </c>
    </row>
    <row r="28" spans="1:14" ht="14.25">
      <c r="A28" s="11">
        <v>9</v>
      </c>
      <c r="B28" s="13" t="s">
        <v>37</v>
      </c>
      <c r="C28" s="13"/>
      <c r="D28" s="13"/>
      <c r="E28" s="22"/>
      <c r="F28" s="23" t="s">
        <v>18</v>
      </c>
      <c r="G28" s="20">
        <v>2</v>
      </c>
      <c r="H28" s="18">
        <f t="shared" si="1"/>
        <v>8</v>
      </c>
      <c r="I28" s="11">
        <v>39</v>
      </c>
      <c r="J28" s="3" t="s">
        <v>40</v>
      </c>
      <c r="K28" s="13"/>
      <c r="L28" s="20" t="s">
        <v>18</v>
      </c>
      <c r="M28" s="20">
        <v>2</v>
      </c>
      <c r="N28" s="21">
        <v>8</v>
      </c>
    </row>
    <row r="29" spans="1:14" ht="14.25">
      <c r="A29" s="11">
        <v>10</v>
      </c>
      <c r="B29" s="13" t="s">
        <v>39</v>
      </c>
      <c r="C29" s="13"/>
      <c r="D29" s="13"/>
      <c r="E29" s="22"/>
      <c r="F29" s="23" t="s">
        <v>18</v>
      </c>
      <c r="G29" s="20">
        <v>2</v>
      </c>
      <c r="H29" s="18">
        <f t="shared" si="1"/>
        <v>8</v>
      </c>
      <c r="I29" s="11">
        <v>40</v>
      </c>
      <c r="J29" s="22" t="s">
        <v>41</v>
      </c>
      <c r="K29" s="13"/>
      <c r="L29" s="20" t="s">
        <v>16</v>
      </c>
      <c r="M29" s="20">
        <v>2</v>
      </c>
      <c r="N29" s="21">
        <v>6</v>
      </c>
    </row>
    <row r="30" spans="1:14" ht="14.25">
      <c r="A30" s="11"/>
      <c r="B30" s="13"/>
      <c r="C30" s="13"/>
      <c r="D30" s="13"/>
      <c r="E30" s="22"/>
      <c r="F30" s="23"/>
      <c r="G30" s="20"/>
      <c r="H30" s="18"/>
      <c r="I30" s="11">
        <v>41</v>
      </c>
      <c r="J30" s="22" t="s">
        <v>43</v>
      </c>
      <c r="K30" s="13"/>
      <c r="L30" s="20" t="s">
        <v>16</v>
      </c>
      <c r="M30" s="20">
        <v>3</v>
      </c>
      <c r="N30" s="21">
        <v>9</v>
      </c>
    </row>
    <row r="31" spans="1:14" ht="15">
      <c r="A31" s="11"/>
      <c r="B31" s="12" t="s">
        <v>42</v>
      </c>
      <c r="C31" s="13"/>
      <c r="D31" s="13"/>
      <c r="E31" s="22"/>
      <c r="F31" s="23"/>
      <c r="G31" s="20"/>
      <c r="H31" s="18"/>
      <c r="I31" s="11">
        <v>42</v>
      </c>
      <c r="J31" s="22" t="s">
        <v>45</v>
      </c>
      <c r="K31" s="13"/>
      <c r="L31" s="20" t="s">
        <v>18</v>
      </c>
      <c r="M31" s="20">
        <v>2</v>
      </c>
      <c r="N31" s="21">
        <v>8</v>
      </c>
    </row>
    <row r="32" spans="1:14" ht="14.25">
      <c r="A32" s="11">
        <v>11</v>
      </c>
      <c r="B32" s="13" t="s">
        <v>44</v>
      </c>
      <c r="C32" s="13"/>
      <c r="D32" s="13"/>
      <c r="E32" s="22"/>
      <c r="F32" s="23" t="s">
        <v>16</v>
      </c>
      <c r="G32" s="20">
        <v>3</v>
      </c>
      <c r="H32" s="18">
        <v>9</v>
      </c>
      <c r="I32" s="11">
        <v>43</v>
      </c>
      <c r="J32" s="22" t="s">
        <v>47</v>
      </c>
      <c r="K32" s="13"/>
      <c r="L32" s="20"/>
      <c r="M32" s="20"/>
      <c r="N32" s="21" t="s">
        <v>83</v>
      </c>
    </row>
    <row r="33" spans="1:14" ht="14.25">
      <c r="A33" s="11">
        <v>12</v>
      </c>
      <c r="B33" s="13" t="s">
        <v>46</v>
      </c>
      <c r="C33" s="13"/>
      <c r="D33" s="13"/>
      <c r="E33" s="22"/>
      <c r="F33" s="23" t="s">
        <v>58</v>
      </c>
      <c r="G33" s="20">
        <v>3</v>
      </c>
      <c r="H33" s="18">
        <f t="shared" si="1"/>
        <v>6</v>
      </c>
      <c r="I33" s="11">
        <v>44</v>
      </c>
      <c r="J33" s="22" t="s">
        <v>49</v>
      </c>
      <c r="K33" s="13"/>
      <c r="L33" s="20" t="s">
        <v>18</v>
      </c>
      <c r="M33" s="20">
        <v>4</v>
      </c>
      <c r="N33" s="21">
        <v>16</v>
      </c>
    </row>
    <row r="34" spans="1:14" ht="14.25">
      <c r="A34" s="11">
        <v>13</v>
      </c>
      <c r="B34" s="13" t="s">
        <v>48</v>
      </c>
      <c r="C34" s="13"/>
      <c r="D34" s="13"/>
      <c r="E34" s="22"/>
      <c r="F34" s="23" t="s">
        <v>16</v>
      </c>
      <c r="G34" s="20">
        <v>3</v>
      </c>
      <c r="H34" s="18">
        <f t="shared" si="1"/>
        <v>9</v>
      </c>
      <c r="I34" s="11">
        <v>45</v>
      </c>
      <c r="J34" s="22" t="s">
        <v>51</v>
      </c>
      <c r="K34" s="13"/>
      <c r="L34" s="20" t="s">
        <v>16</v>
      </c>
      <c r="M34" s="20">
        <v>2</v>
      </c>
      <c r="N34" s="21">
        <v>6</v>
      </c>
    </row>
    <row r="35" spans="1:14" ht="14.25">
      <c r="A35" s="11">
        <v>14</v>
      </c>
      <c r="B35" s="13" t="s">
        <v>50</v>
      </c>
      <c r="C35" s="13"/>
      <c r="D35" s="13"/>
      <c r="E35" s="22"/>
      <c r="F35" s="23" t="s">
        <v>16</v>
      </c>
      <c r="G35" s="20">
        <v>3</v>
      </c>
      <c r="H35" s="18">
        <v>9</v>
      </c>
      <c r="I35" s="11">
        <v>46</v>
      </c>
      <c r="J35" s="22" t="s">
        <v>52</v>
      </c>
      <c r="K35" s="13"/>
      <c r="L35" s="20" t="s">
        <v>16</v>
      </c>
      <c r="M35" s="20">
        <v>3</v>
      </c>
      <c r="N35" s="21">
        <f t="shared" si="0"/>
        <v>9</v>
      </c>
    </row>
    <row r="36" spans="1:14" ht="14.25">
      <c r="A36" s="11">
        <v>15</v>
      </c>
      <c r="B36" s="13" t="s">
        <v>81</v>
      </c>
      <c r="C36" s="13"/>
      <c r="D36" s="13"/>
      <c r="E36" s="22"/>
      <c r="F36" s="23" t="s">
        <v>58</v>
      </c>
      <c r="G36" s="20">
        <v>2</v>
      </c>
      <c r="H36" s="18">
        <f t="shared" si="1"/>
        <v>4</v>
      </c>
      <c r="I36" s="11">
        <v>47</v>
      </c>
      <c r="J36" s="22" t="s">
        <v>53</v>
      </c>
      <c r="K36" s="13"/>
      <c r="L36" s="20" t="s">
        <v>58</v>
      </c>
      <c r="M36" s="20">
        <v>2</v>
      </c>
      <c r="N36" s="21">
        <f t="shared" si="0"/>
        <v>4</v>
      </c>
    </row>
    <row r="37" spans="1:14" ht="14.25">
      <c r="A37" s="11">
        <v>16</v>
      </c>
      <c r="B37" s="13" t="s">
        <v>93</v>
      </c>
      <c r="C37" s="13"/>
      <c r="D37" s="13"/>
      <c r="E37" s="22"/>
      <c r="F37" s="23" t="s">
        <v>16</v>
      </c>
      <c r="G37" s="20">
        <v>2</v>
      </c>
      <c r="H37" s="18">
        <f t="shared" si="1"/>
        <v>6</v>
      </c>
      <c r="I37" s="11">
        <v>48</v>
      </c>
      <c r="J37" s="22" t="s">
        <v>54</v>
      </c>
      <c r="K37" s="13"/>
      <c r="L37" s="20" t="s">
        <v>16</v>
      </c>
      <c r="M37" s="20">
        <v>2</v>
      </c>
      <c r="N37" s="21">
        <v>6</v>
      </c>
    </row>
    <row r="38" spans="1:14" ht="14.25">
      <c r="A38" s="11">
        <v>17</v>
      </c>
      <c r="B38" s="13" t="s">
        <v>55</v>
      </c>
      <c r="C38" s="13"/>
      <c r="D38" s="13"/>
      <c r="E38" s="22"/>
      <c r="F38" s="23" t="s">
        <v>16</v>
      </c>
      <c r="G38" s="20">
        <v>2</v>
      </c>
      <c r="H38" s="18">
        <f t="shared" si="1"/>
        <v>6</v>
      </c>
      <c r="I38" s="11">
        <v>49</v>
      </c>
      <c r="J38" s="3" t="s">
        <v>56</v>
      </c>
      <c r="K38" s="13"/>
      <c r="L38" s="20" t="s">
        <v>16</v>
      </c>
      <c r="M38" s="20">
        <v>2</v>
      </c>
      <c r="N38" s="21">
        <f t="shared" si="0"/>
        <v>6</v>
      </c>
    </row>
    <row r="39" spans="1:14" ht="14.25">
      <c r="A39" s="11">
        <v>18</v>
      </c>
      <c r="B39" s="13" t="s">
        <v>57</v>
      </c>
      <c r="C39" s="13"/>
      <c r="D39" s="13"/>
      <c r="E39" s="22"/>
      <c r="F39" s="23" t="s">
        <v>16</v>
      </c>
      <c r="G39" s="20">
        <v>3</v>
      </c>
      <c r="H39" s="18">
        <f t="shared" si="1"/>
        <v>9</v>
      </c>
      <c r="I39" s="11">
        <v>50</v>
      </c>
      <c r="J39" s="22" t="s">
        <v>59</v>
      </c>
      <c r="K39" s="13"/>
      <c r="L39" s="20" t="s">
        <v>16</v>
      </c>
      <c r="M39" s="24">
        <v>4</v>
      </c>
      <c r="N39" s="21">
        <v>12</v>
      </c>
    </row>
    <row r="40" spans="1:14" ht="14.25">
      <c r="A40" s="11">
        <v>19</v>
      </c>
      <c r="B40" s="13" t="s">
        <v>60</v>
      </c>
      <c r="C40" s="13"/>
      <c r="D40" s="13"/>
      <c r="E40" s="22"/>
      <c r="F40" s="23" t="s">
        <v>16</v>
      </c>
      <c r="G40" s="20">
        <v>3</v>
      </c>
      <c r="H40" s="18">
        <v>9</v>
      </c>
      <c r="I40" s="11">
        <v>51</v>
      </c>
      <c r="J40" s="22" t="s">
        <v>61</v>
      </c>
      <c r="K40" s="13"/>
      <c r="L40" s="20" t="s">
        <v>16</v>
      </c>
      <c r="M40" s="20">
        <v>3</v>
      </c>
      <c r="N40" s="21">
        <f t="shared" si="0"/>
        <v>9</v>
      </c>
    </row>
    <row r="41" spans="1:14" ht="14.25">
      <c r="A41" s="11">
        <v>20</v>
      </c>
      <c r="B41" s="13" t="s">
        <v>62</v>
      </c>
      <c r="C41" s="13"/>
      <c r="D41" s="13"/>
      <c r="E41" s="22"/>
      <c r="F41" s="23" t="s">
        <v>16</v>
      </c>
      <c r="G41" s="20">
        <v>3</v>
      </c>
      <c r="H41" s="18">
        <f t="shared" si="1"/>
        <v>9</v>
      </c>
      <c r="I41" s="11">
        <v>52</v>
      </c>
      <c r="J41" s="22" t="s">
        <v>63</v>
      </c>
      <c r="K41" s="13"/>
      <c r="L41" s="20" t="s">
        <v>58</v>
      </c>
      <c r="M41" s="20">
        <v>2</v>
      </c>
      <c r="N41" s="21">
        <v>4</v>
      </c>
    </row>
    <row r="42" spans="1:14" ht="14.25">
      <c r="A42" s="11">
        <v>21</v>
      </c>
      <c r="B42" s="13" t="s">
        <v>64</v>
      </c>
      <c r="C42" s="13"/>
      <c r="D42" s="13"/>
      <c r="E42" s="22"/>
      <c r="F42" s="23" t="s">
        <v>18</v>
      </c>
      <c r="G42" s="20">
        <v>2</v>
      </c>
      <c r="H42" s="18">
        <v>8</v>
      </c>
      <c r="I42" s="11">
        <v>53</v>
      </c>
      <c r="J42" s="3" t="s">
        <v>85</v>
      </c>
      <c r="K42" s="13"/>
      <c r="L42" s="20" t="s">
        <v>16</v>
      </c>
      <c r="M42" s="20">
        <v>2</v>
      </c>
      <c r="N42" s="21">
        <v>6</v>
      </c>
    </row>
    <row r="43" spans="1:14" ht="14.25">
      <c r="A43" s="11">
        <v>22</v>
      </c>
      <c r="B43" s="13" t="s">
        <v>65</v>
      </c>
      <c r="C43" s="13"/>
      <c r="D43" s="13"/>
      <c r="E43" s="22"/>
      <c r="F43" s="23" t="s">
        <v>58</v>
      </c>
      <c r="G43" s="20">
        <v>3</v>
      </c>
      <c r="H43" s="18">
        <f t="shared" si="1"/>
        <v>6</v>
      </c>
      <c r="I43" s="11">
        <v>54</v>
      </c>
      <c r="J43" s="22" t="s">
        <v>86</v>
      </c>
      <c r="K43" s="13"/>
      <c r="L43" s="20" t="s">
        <v>58</v>
      </c>
      <c r="M43" s="20">
        <v>2</v>
      </c>
      <c r="N43" s="21">
        <v>4</v>
      </c>
    </row>
    <row r="44" spans="1:14" ht="14.25">
      <c r="A44" s="11">
        <v>23</v>
      </c>
      <c r="B44" s="13" t="s">
        <v>66</v>
      </c>
      <c r="C44" s="13"/>
      <c r="D44" s="13"/>
      <c r="E44" s="22"/>
      <c r="F44" s="23" t="s">
        <v>16</v>
      </c>
      <c r="G44" s="20">
        <v>3</v>
      </c>
      <c r="H44" s="18">
        <f t="shared" si="1"/>
        <v>9</v>
      </c>
      <c r="I44" s="11">
        <v>55</v>
      </c>
      <c r="J44" s="22" t="s">
        <v>87</v>
      </c>
      <c r="K44" s="13"/>
      <c r="L44" s="20" t="s">
        <v>16</v>
      </c>
      <c r="M44" s="20">
        <v>2</v>
      </c>
      <c r="N44" s="21">
        <v>6</v>
      </c>
    </row>
    <row r="45" spans="1:14" ht="14.25">
      <c r="A45" s="11">
        <v>24</v>
      </c>
      <c r="B45" s="13" t="s">
        <v>67</v>
      </c>
      <c r="C45" s="13"/>
      <c r="D45" s="13"/>
      <c r="E45" s="22"/>
      <c r="F45" s="23" t="s">
        <v>16</v>
      </c>
      <c r="G45" s="20">
        <v>3</v>
      </c>
      <c r="H45" s="18">
        <f t="shared" si="1"/>
        <v>9</v>
      </c>
      <c r="I45" s="11">
        <v>56</v>
      </c>
      <c r="J45" s="3" t="s">
        <v>88</v>
      </c>
      <c r="K45" s="13"/>
      <c r="L45" s="20" t="s">
        <v>16</v>
      </c>
      <c r="M45" s="20">
        <v>2</v>
      </c>
      <c r="N45" s="21">
        <v>6</v>
      </c>
    </row>
    <row r="46" spans="1:14" ht="14.25">
      <c r="A46" s="11">
        <v>25</v>
      </c>
      <c r="B46" s="13" t="s">
        <v>68</v>
      </c>
      <c r="C46" s="13"/>
      <c r="D46" s="13"/>
      <c r="E46" s="22"/>
      <c r="F46" s="23" t="s">
        <v>18</v>
      </c>
      <c r="G46" s="20">
        <v>3</v>
      </c>
      <c r="H46" s="18">
        <f t="shared" si="1"/>
        <v>12</v>
      </c>
      <c r="I46" s="11">
        <v>57</v>
      </c>
      <c r="J46" s="22" t="s">
        <v>69</v>
      </c>
      <c r="K46" s="13"/>
      <c r="L46" s="20" t="s">
        <v>18</v>
      </c>
      <c r="M46" s="20">
        <v>2</v>
      </c>
      <c r="N46" s="21">
        <v>8</v>
      </c>
    </row>
    <row r="47" spans="1:14" ht="15" thickBot="1">
      <c r="A47" s="25">
        <v>26</v>
      </c>
      <c r="B47" s="36" t="s">
        <v>15</v>
      </c>
      <c r="C47" s="13"/>
      <c r="D47" s="13"/>
      <c r="E47" s="26"/>
      <c r="F47" s="23" t="s">
        <v>58</v>
      </c>
      <c r="G47" s="20">
        <v>3</v>
      </c>
      <c r="H47" s="18">
        <f t="shared" si="1"/>
        <v>6</v>
      </c>
      <c r="I47" s="25">
        <v>58</v>
      </c>
      <c r="J47" s="3" t="s">
        <v>82</v>
      </c>
      <c r="K47" s="13"/>
      <c r="L47" s="27" t="s">
        <v>18</v>
      </c>
      <c r="M47" s="28">
        <v>3</v>
      </c>
      <c r="N47" s="21">
        <f t="shared" si="0"/>
        <v>12</v>
      </c>
    </row>
    <row r="48" spans="1:14" ht="15.75" thickBot="1">
      <c r="A48" s="148" t="s">
        <v>70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50"/>
      <c r="M48" s="29">
        <f>SUM(G17:G47) + SUM(M16:M47)</f>
        <v>141</v>
      </c>
      <c r="N48" s="30">
        <f>SUM(N16:N47,H16:H47)</f>
        <v>438</v>
      </c>
    </row>
    <row r="49" spans="1:14" ht="15">
      <c r="A49" s="151" t="s">
        <v>71</v>
      </c>
      <c r="B49" s="152"/>
      <c r="C49" s="13" t="s">
        <v>72</v>
      </c>
      <c r="D49" s="32">
        <f>M48</f>
        <v>141</v>
      </c>
      <c r="E49" s="31"/>
      <c r="F49" s="13"/>
      <c r="G49" s="13"/>
      <c r="H49" s="13"/>
      <c r="I49" s="153" t="s">
        <v>73</v>
      </c>
      <c r="J49" s="154"/>
      <c r="K49" s="154"/>
      <c r="L49" s="154"/>
      <c r="M49" s="154"/>
      <c r="N49" s="155"/>
    </row>
    <row r="50" spans="1:14" ht="15">
      <c r="A50" s="151" t="s">
        <v>74</v>
      </c>
      <c r="B50" s="152"/>
      <c r="C50" s="13" t="s">
        <v>75</v>
      </c>
      <c r="D50" s="33">
        <f>N48/M48</f>
        <v>3.1063829787234041</v>
      </c>
      <c r="E50" s="34"/>
      <c r="F50" s="13"/>
      <c r="G50" s="13"/>
      <c r="H50" s="13"/>
      <c r="I50" s="156"/>
      <c r="J50" s="157"/>
      <c r="K50" s="157"/>
      <c r="L50" s="157"/>
      <c r="M50" s="157"/>
      <c r="N50" s="158"/>
    </row>
    <row r="51" spans="1:14" ht="14.25">
      <c r="A51" s="151" t="s">
        <v>76</v>
      </c>
      <c r="B51" s="152"/>
      <c r="C51" s="13" t="s">
        <v>75</v>
      </c>
      <c r="D51" s="13"/>
      <c r="E51" s="13"/>
      <c r="F51" s="13"/>
      <c r="G51" s="13"/>
      <c r="H51" s="13"/>
      <c r="I51" s="156"/>
      <c r="J51" s="157"/>
      <c r="K51" s="157"/>
      <c r="L51" s="157"/>
      <c r="M51" s="157"/>
      <c r="N51" s="158"/>
    </row>
    <row r="52" spans="1:14" ht="14.25">
      <c r="A52" s="151" t="s">
        <v>77</v>
      </c>
      <c r="B52" s="152"/>
      <c r="C52" s="13" t="s">
        <v>75</v>
      </c>
      <c r="D52" s="13"/>
      <c r="E52" s="13"/>
      <c r="F52" s="13"/>
      <c r="G52" s="13"/>
      <c r="H52" s="13"/>
      <c r="I52" s="156"/>
      <c r="J52" s="157"/>
      <c r="K52" s="157"/>
      <c r="L52" s="157"/>
      <c r="M52" s="157"/>
      <c r="N52" s="158"/>
    </row>
    <row r="53" spans="1:14" ht="15" thickBot="1">
      <c r="A53" s="162" t="s">
        <v>78</v>
      </c>
      <c r="B53" s="163"/>
      <c r="C53" s="35" t="s">
        <v>75</v>
      </c>
      <c r="D53" s="163" t="s">
        <v>79</v>
      </c>
      <c r="E53" s="163"/>
      <c r="F53" s="163"/>
      <c r="G53" s="163"/>
      <c r="H53" s="163"/>
      <c r="I53" s="159"/>
      <c r="J53" s="160"/>
      <c r="K53" s="160"/>
      <c r="L53" s="160"/>
      <c r="M53" s="160"/>
      <c r="N53" s="161"/>
    </row>
    <row r="62" spans="1:14">
      <c r="G62" s="1" t="s">
        <v>100</v>
      </c>
    </row>
    <row r="63" spans="1:14">
      <c r="F63" s="1" t="s">
        <v>99</v>
      </c>
    </row>
  </sheetData>
  <mergeCells count="21">
    <mergeCell ref="A2:N2"/>
    <mergeCell ref="A3:N3"/>
    <mergeCell ref="A4:N4"/>
    <mergeCell ref="A5:N5"/>
    <mergeCell ref="A6:N6"/>
    <mergeCell ref="A7:N7"/>
    <mergeCell ref="A8:N8"/>
    <mergeCell ref="A14:A15"/>
    <mergeCell ref="B14:E15"/>
    <mergeCell ref="F14:H14"/>
    <mergeCell ref="I14:I15"/>
    <mergeCell ref="J14:K15"/>
    <mergeCell ref="L14:N14"/>
    <mergeCell ref="A48:L48"/>
    <mergeCell ref="A49:B49"/>
    <mergeCell ref="I49:N53"/>
    <mergeCell ref="A50:B50"/>
    <mergeCell ref="A51:B51"/>
    <mergeCell ref="A52:B52"/>
    <mergeCell ref="A53:B53"/>
    <mergeCell ref="D53:H53"/>
  </mergeCells>
  <phoneticPr fontId="0" type="noConversion"/>
  <pageMargins left="0.75" right="0.75" top="1" bottom="1" header="0.5" footer="0.5"/>
  <pageSetup paperSize="5" scale="84" orientation="portrait" horizontalDpi="360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1"/>
  <sheetViews>
    <sheetView topLeftCell="A40" zoomScale="110" zoomScaleNormal="110" workbookViewId="0">
      <selection activeCell="A53" sqref="A53:N56"/>
    </sheetView>
  </sheetViews>
  <sheetFormatPr defaultRowHeight="15.75"/>
  <cols>
    <col min="1" max="1" width="7.140625" style="42" customWidth="1"/>
    <col min="2" max="2" width="18.7109375" style="42" customWidth="1"/>
    <col min="3" max="3" width="0.85546875" style="42" customWidth="1"/>
    <col min="4" max="4" width="5.42578125" style="42" customWidth="1"/>
    <col min="5" max="5" width="6.28515625" style="42" customWidth="1"/>
    <col min="6" max="6" width="5.5703125" style="42" customWidth="1"/>
    <col min="7" max="7" width="6.5703125" style="42" customWidth="1"/>
    <col min="8" max="8" width="6" style="42" customWidth="1"/>
    <col min="9" max="9" width="7.28515625" style="42" customWidth="1"/>
    <col min="10" max="10" width="30.5703125" style="42" customWidth="1"/>
    <col min="11" max="11" width="0.28515625" style="42" hidden="1" customWidth="1"/>
    <col min="12" max="12" width="5.7109375" style="42" customWidth="1"/>
    <col min="13" max="13" width="6.5703125" style="42" customWidth="1"/>
    <col min="14" max="14" width="5.7109375" style="42" customWidth="1"/>
    <col min="15" max="16384" width="9.140625" style="42"/>
  </cols>
  <sheetData>
    <row r="1" spans="1:14">
      <c r="A1" s="183" t="s">
        <v>108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>
      <c r="A2" s="183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>
      <c r="A3" s="209" t="s">
        <v>115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>
      <c r="A4" s="183" t="s">
        <v>110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>
      <c r="A5" s="210" t="s">
        <v>111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</row>
    <row r="6" spans="1:14">
      <c r="A6" s="183" t="s">
        <v>112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>
      <c r="D7" s="208" t="s">
        <v>131</v>
      </c>
      <c r="E7" s="208"/>
      <c r="F7" s="208"/>
      <c r="G7" s="208"/>
      <c r="H7" s="208"/>
      <c r="I7" s="208"/>
      <c r="J7" s="208"/>
    </row>
    <row r="8" spans="1:14">
      <c r="D8" s="77"/>
      <c r="E8" s="77"/>
      <c r="F8" s="77"/>
      <c r="G8" s="77"/>
      <c r="H8" s="77"/>
      <c r="I8" s="77"/>
      <c r="J8" s="77"/>
    </row>
    <row r="9" spans="1:14">
      <c r="F9" s="78" t="s">
        <v>5</v>
      </c>
      <c r="G9" s="79"/>
      <c r="H9" s="80"/>
      <c r="I9" s="80" t="s">
        <v>128</v>
      </c>
      <c r="J9" s="80"/>
      <c r="K9" s="80"/>
    </row>
    <row r="10" spans="1:14">
      <c r="F10" s="78" t="s">
        <v>113</v>
      </c>
      <c r="G10" s="79"/>
      <c r="H10" s="80"/>
      <c r="I10" s="80" t="s">
        <v>129</v>
      </c>
      <c r="J10" s="80"/>
      <c r="K10" s="80"/>
    </row>
    <row r="11" spans="1:14">
      <c r="A11" s="5"/>
      <c r="B11" s="5"/>
      <c r="C11" s="5"/>
      <c r="D11" s="5"/>
      <c r="E11" s="5"/>
      <c r="F11" s="78" t="s">
        <v>114</v>
      </c>
      <c r="G11" s="79"/>
      <c r="H11" s="80"/>
      <c r="I11" s="80" t="s">
        <v>130</v>
      </c>
      <c r="J11" s="80"/>
      <c r="K11" s="80"/>
      <c r="L11" s="5"/>
      <c r="M11" s="5"/>
      <c r="N11" s="5"/>
    </row>
    <row r="12" spans="1:14" ht="16.5" thickBot="1">
      <c r="A12" s="5"/>
      <c r="B12" s="5"/>
      <c r="C12" s="5"/>
      <c r="D12" s="5"/>
      <c r="E12" s="5"/>
      <c r="F12" s="78"/>
      <c r="G12" s="79"/>
      <c r="H12" s="80"/>
      <c r="I12" s="80"/>
      <c r="J12" s="80"/>
      <c r="K12" s="80"/>
      <c r="L12" s="5"/>
      <c r="M12" s="5"/>
      <c r="N12" s="5"/>
    </row>
    <row r="13" spans="1:14">
      <c r="A13" s="205" t="s">
        <v>116</v>
      </c>
      <c r="B13" s="200" t="s">
        <v>9</v>
      </c>
      <c r="C13" s="199"/>
      <c r="D13" s="199"/>
      <c r="E13" s="201"/>
      <c r="F13" s="184" t="s">
        <v>10</v>
      </c>
      <c r="G13" s="185"/>
      <c r="H13" s="186"/>
      <c r="I13" s="205" t="s">
        <v>116</v>
      </c>
      <c r="J13" s="200" t="s">
        <v>9</v>
      </c>
      <c r="K13" s="201"/>
      <c r="L13" s="184" t="s">
        <v>10</v>
      </c>
      <c r="M13" s="185"/>
      <c r="N13" s="186"/>
    </row>
    <row r="14" spans="1:14">
      <c r="A14" s="206"/>
      <c r="B14" s="202"/>
      <c r="C14" s="207"/>
      <c r="D14" s="207"/>
      <c r="E14" s="203"/>
      <c r="F14" s="62" t="s">
        <v>117</v>
      </c>
      <c r="G14" s="62" t="s">
        <v>118</v>
      </c>
      <c r="H14" s="63" t="s">
        <v>13</v>
      </c>
      <c r="I14" s="206"/>
      <c r="J14" s="202"/>
      <c r="K14" s="203"/>
      <c r="L14" s="64" t="s">
        <v>117</v>
      </c>
      <c r="M14" s="65" t="s">
        <v>118</v>
      </c>
      <c r="N14" s="66" t="s">
        <v>13</v>
      </c>
    </row>
    <row r="15" spans="1:14">
      <c r="A15" s="43"/>
      <c r="B15" s="44" t="s">
        <v>14</v>
      </c>
      <c r="C15" s="45"/>
      <c r="D15" s="46"/>
      <c r="E15" s="47"/>
      <c r="F15" s="48"/>
      <c r="G15" s="49"/>
      <c r="H15" s="50"/>
      <c r="I15" s="43">
        <v>28</v>
      </c>
      <c r="J15" s="51" t="s">
        <v>21</v>
      </c>
      <c r="K15" s="45"/>
      <c r="L15" s="52" t="s">
        <v>16</v>
      </c>
      <c r="M15" s="52">
        <v>3</v>
      </c>
      <c r="N15" s="53">
        <f>IF(L15="A",+M15*4,IF(L15="B+",+M15*3.5,IF(L15="B",+M15*3,IF(L15="C+",+M15*2.5,IF(L15="C",+M15*2,IF(L15="D",+M15*1,IF(L15="E",+M15*0)))))))</f>
        <v>9</v>
      </c>
    </row>
    <row r="16" spans="1:14">
      <c r="A16" s="43">
        <v>1</v>
      </c>
      <c r="B16" s="45" t="s">
        <v>17</v>
      </c>
      <c r="C16" s="45"/>
      <c r="D16" s="45"/>
      <c r="E16" s="51"/>
      <c r="F16" s="54" t="s">
        <v>126</v>
      </c>
      <c r="G16" s="52">
        <v>1</v>
      </c>
      <c r="H16" s="50">
        <f>IF(F16="A",+G16*4,IF(F16="B+",+G16*3.5,IF(F16="B",+G16*3,IF(F16="C+",+G16*2.5,IF(F16="C",+G16*2,IF(F16="D",+G16*1,IF(F16="E",+G16*0)))))))</f>
        <v>3.5</v>
      </c>
      <c r="I16" s="43">
        <v>29</v>
      </c>
      <c r="J16" s="51" t="s">
        <v>23</v>
      </c>
      <c r="K16" s="45"/>
      <c r="L16" s="52" t="s">
        <v>127</v>
      </c>
      <c r="M16" s="52">
        <v>3</v>
      </c>
      <c r="N16" s="53">
        <f t="shared" ref="N16:N46" si="0">IF(L16="A",+M16*4,IF(L16="B+",+M16*3.5,IF(L16="B",+M16*3,IF(L16="C+",+M16*2.5,IF(L16="C",+M16*2,IF(L16="D",+M16*1,IF(L16="E",+M16*0)))))))</f>
        <v>7.5</v>
      </c>
    </row>
    <row r="17" spans="1:14">
      <c r="A17" s="43">
        <v>2</v>
      </c>
      <c r="B17" s="45" t="s">
        <v>20</v>
      </c>
      <c r="C17" s="45"/>
      <c r="D17" s="45"/>
      <c r="E17" s="51"/>
      <c r="F17" s="54" t="s">
        <v>126</v>
      </c>
      <c r="G17" s="52">
        <v>1</v>
      </c>
      <c r="H17" s="50">
        <f t="shared" ref="H17:H47" si="1">IF(F17="A",+G17*4,IF(F17="B+",+G17*3.5,IF(F17="B",+G17*3,IF(F17="C+",+G17*2.5,IF(F17="C",+G17*2,IF(F17="D",+G17*1,IF(F17="E",+G17*0)))))))</f>
        <v>3.5</v>
      </c>
      <c r="I17" s="43">
        <v>30</v>
      </c>
      <c r="J17" s="51" t="s">
        <v>25</v>
      </c>
      <c r="K17" s="45"/>
      <c r="L17" s="52" t="s">
        <v>18</v>
      </c>
      <c r="M17" s="52">
        <v>3</v>
      </c>
      <c r="N17" s="53">
        <f t="shared" si="0"/>
        <v>12</v>
      </c>
    </row>
    <row r="18" spans="1:14">
      <c r="A18" s="43">
        <v>3</v>
      </c>
      <c r="B18" s="45" t="s">
        <v>22</v>
      </c>
      <c r="C18" s="45"/>
      <c r="D18" s="45"/>
      <c r="E18" s="51"/>
      <c r="F18" s="54" t="s">
        <v>18</v>
      </c>
      <c r="G18" s="52">
        <v>1</v>
      </c>
      <c r="H18" s="50">
        <f t="shared" si="1"/>
        <v>4</v>
      </c>
      <c r="I18" s="43">
        <v>31</v>
      </c>
      <c r="J18" s="51" t="s">
        <v>26</v>
      </c>
      <c r="K18" s="45"/>
      <c r="L18" s="52" t="s">
        <v>18</v>
      </c>
      <c r="M18" s="52">
        <v>3</v>
      </c>
      <c r="N18" s="53">
        <f t="shared" si="0"/>
        <v>12</v>
      </c>
    </row>
    <row r="19" spans="1:14">
      <c r="A19" s="43">
        <v>4</v>
      </c>
      <c r="B19" s="45" t="s">
        <v>24</v>
      </c>
      <c r="C19" s="45"/>
      <c r="D19" s="45"/>
      <c r="E19" s="51"/>
      <c r="F19" s="54" t="s">
        <v>18</v>
      </c>
      <c r="G19" s="52">
        <v>1</v>
      </c>
      <c r="H19" s="50">
        <f t="shared" si="1"/>
        <v>4</v>
      </c>
      <c r="I19" s="43">
        <v>32</v>
      </c>
      <c r="J19" s="51" t="s">
        <v>28</v>
      </c>
      <c r="K19" s="45"/>
      <c r="L19" s="52" t="s">
        <v>16</v>
      </c>
      <c r="M19" s="52">
        <v>3</v>
      </c>
      <c r="N19" s="53">
        <f t="shared" si="0"/>
        <v>9</v>
      </c>
    </row>
    <row r="20" spans="1:14">
      <c r="A20" s="43">
        <v>5</v>
      </c>
      <c r="B20" s="45" t="s">
        <v>94</v>
      </c>
      <c r="C20" s="45"/>
      <c r="D20" s="45"/>
      <c r="E20" s="51"/>
      <c r="F20" s="54" t="s">
        <v>126</v>
      </c>
      <c r="G20" s="52">
        <v>2</v>
      </c>
      <c r="H20" s="50">
        <f t="shared" si="1"/>
        <v>7</v>
      </c>
      <c r="I20" s="43">
        <v>33</v>
      </c>
      <c r="J20" s="51" t="s">
        <v>29</v>
      </c>
      <c r="K20" s="45"/>
      <c r="L20" s="52" t="s">
        <v>126</v>
      </c>
      <c r="M20" s="52">
        <v>3</v>
      </c>
      <c r="N20" s="53">
        <f t="shared" si="0"/>
        <v>10.5</v>
      </c>
    </row>
    <row r="21" spans="1:14">
      <c r="A21" s="43">
        <v>6</v>
      </c>
      <c r="B21" s="45" t="s">
        <v>27</v>
      </c>
      <c r="C21" s="45"/>
      <c r="D21" s="45"/>
      <c r="E21" s="51"/>
      <c r="F21" s="54" t="s">
        <v>16</v>
      </c>
      <c r="G21" s="52">
        <v>2</v>
      </c>
      <c r="H21" s="50">
        <f t="shared" si="1"/>
        <v>6</v>
      </c>
      <c r="I21" s="43">
        <v>34</v>
      </c>
      <c r="J21" s="51" t="s">
        <v>30</v>
      </c>
      <c r="K21" s="45"/>
      <c r="L21" s="52" t="s">
        <v>58</v>
      </c>
      <c r="M21" s="52">
        <v>3</v>
      </c>
      <c r="N21" s="53">
        <f t="shared" si="0"/>
        <v>6</v>
      </c>
    </row>
    <row r="22" spans="1:14">
      <c r="A22" s="43"/>
      <c r="B22" s="45"/>
      <c r="C22" s="45"/>
      <c r="D22" s="45"/>
      <c r="E22" s="51"/>
      <c r="F22" s="54"/>
      <c r="G22" s="52"/>
      <c r="H22" s="50"/>
      <c r="I22" s="43">
        <v>35</v>
      </c>
      <c r="J22" s="51" t="s">
        <v>98</v>
      </c>
      <c r="K22" s="45"/>
      <c r="L22" s="52" t="s">
        <v>16</v>
      </c>
      <c r="M22" s="52">
        <v>3</v>
      </c>
      <c r="N22" s="53">
        <f t="shared" si="0"/>
        <v>9</v>
      </c>
    </row>
    <row r="23" spans="1:14">
      <c r="A23" s="43"/>
      <c r="B23" s="44" t="s">
        <v>31</v>
      </c>
      <c r="C23" s="45"/>
      <c r="D23" s="45"/>
      <c r="E23" s="51"/>
      <c r="F23" s="54"/>
      <c r="G23" s="52"/>
      <c r="H23" s="50"/>
      <c r="I23" s="43">
        <v>36</v>
      </c>
      <c r="J23" s="51" t="s">
        <v>34</v>
      </c>
      <c r="K23" s="45"/>
      <c r="L23" s="52" t="s">
        <v>16</v>
      </c>
      <c r="M23" s="52">
        <v>3</v>
      </c>
      <c r="N23" s="53">
        <f t="shared" si="0"/>
        <v>9</v>
      </c>
    </row>
    <row r="24" spans="1:14">
      <c r="A24" s="43">
        <v>7</v>
      </c>
      <c r="B24" s="45" t="s">
        <v>33</v>
      </c>
      <c r="C24" s="45"/>
      <c r="D24" s="45"/>
      <c r="E24" s="51"/>
      <c r="F24" s="54" t="s">
        <v>16</v>
      </c>
      <c r="G24" s="52">
        <v>2</v>
      </c>
      <c r="H24" s="50">
        <f t="shared" si="1"/>
        <v>6</v>
      </c>
      <c r="I24" s="43">
        <v>37</v>
      </c>
      <c r="J24" s="51" t="s">
        <v>36</v>
      </c>
      <c r="K24" s="45"/>
      <c r="L24" s="52" t="s">
        <v>126</v>
      </c>
      <c r="M24" s="52">
        <v>3</v>
      </c>
      <c r="N24" s="53">
        <f t="shared" si="0"/>
        <v>10.5</v>
      </c>
    </row>
    <row r="25" spans="1:14">
      <c r="A25" s="43">
        <v>8</v>
      </c>
      <c r="B25" s="45" t="s">
        <v>35</v>
      </c>
      <c r="C25" s="45"/>
      <c r="D25" s="45"/>
      <c r="E25" s="51"/>
      <c r="F25" s="54" t="s">
        <v>16</v>
      </c>
      <c r="G25" s="52">
        <v>2</v>
      </c>
      <c r="H25" s="50">
        <f t="shared" si="1"/>
        <v>6</v>
      </c>
      <c r="I25" s="43">
        <v>38</v>
      </c>
      <c r="J25" s="51" t="s">
        <v>38</v>
      </c>
      <c r="K25" s="45"/>
      <c r="L25" s="52" t="s">
        <v>127</v>
      </c>
      <c r="M25" s="52">
        <v>2</v>
      </c>
      <c r="N25" s="53">
        <f t="shared" si="0"/>
        <v>5</v>
      </c>
    </row>
    <row r="26" spans="1:14">
      <c r="A26" s="43">
        <v>9</v>
      </c>
      <c r="B26" s="45" t="s">
        <v>37</v>
      </c>
      <c r="C26" s="45"/>
      <c r="D26" s="45"/>
      <c r="E26" s="51"/>
      <c r="F26" s="54" t="s">
        <v>18</v>
      </c>
      <c r="G26" s="52">
        <v>2</v>
      </c>
      <c r="H26" s="50">
        <f t="shared" si="1"/>
        <v>8</v>
      </c>
      <c r="I26" s="43">
        <v>39</v>
      </c>
      <c r="J26" s="51" t="s">
        <v>41</v>
      </c>
      <c r="K26" s="45"/>
      <c r="L26" s="52" t="s">
        <v>127</v>
      </c>
      <c r="M26" s="52">
        <v>2</v>
      </c>
      <c r="N26" s="53">
        <f t="shared" si="0"/>
        <v>5</v>
      </c>
    </row>
    <row r="27" spans="1:14">
      <c r="A27" s="43">
        <v>10</v>
      </c>
      <c r="B27" s="45" t="s">
        <v>39</v>
      </c>
      <c r="C27" s="45"/>
      <c r="D27" s="45"/>
      <c r="E27" s="51"/>
      <c r="F27" s="54" t="s">
        <v>126</v>
      </c>
      <c r="G27" s="52">
        <v>2</v>
      </c>
      <c r="H27" s="50">
        <f t="shared" si="1"/>
        <v>7</v>
      </c>
      <c r="I27" s="43">
        <v>40</v>
      </c>
      <c r="J27" s="51" t="s">
        <v>43</v>
      </c>
      <c r="K27" s="45"/>
      <c r="L27" s="52" t="s">
        <v>16</v>
      </c>
      <c r="M27" s="52">
        <v>3</v>
      </c>
      <c r="N27" s="53">
        <f t="shared" si="0"/>
        <v>9</v>
      </c>
    </row>
    <row r="28" spans="1:14">
      <c r="A28" s="43">
        <v>11</v>
      </c>
      <c r="B28" s="45" t="s">
        <v>124</v>
      </c>
      <c r="C28" s="45"/>
      <c r="D28" s="45"/>
      <c r="E28" s="51"/>
      <c r="F28" s="54" t="s">
        <v>16</v>
      </c>
      <c r="G28" s="52">
        <v>2</v>
      </c>
      <c r="H28" s="50">
        <f>IF(F28="A",+G28*4,IF(F28="B+",+G28*3.5,IF(F28="B",+G28*3,IF(F28="C+",+G28*2.5,IF(F28="C",+G28*2,IF(F28="D",+G28*1,IF(F28="E",+G28*0)))))))</f>
        <v>6</v>
      </c>
      <c r="I28" s="43">
        <v>41</v>
      </c>
      <c r="J28" s="51" t="s">
        <v>45</v>
      </c>
      <c r="K28" s="45"/>
      <c r="L28" s="52" t="s">
        <v>18</v>
      </c>
      <c r="M28" s="52">
        <v>2</v>
      </c>
      <c r="N28" s="53">
        <f t="shared" si="0"/>
        <v>8</v>
      </c>
    </row>
    <row r="29" spans="1:14">
      <c r="A29" s="43"/>
      <c r="B29" s="44" t="s">
        <v>42</v>
      </c>
      <c r="C29" s="45"/>
      <c r="D29" s="45"/>
      <c r="E29" s="51"/>
      <c r="F29" s="54"/>
      <c r="G29" s="52"/>
      <c r="H29" s="50"/>
      <c r="I29" s="43">
        <v>42</v>
      </c>
      <c r="J29" s="51" t="s">
        <v>47</v>
      </c>
      <c r="K29" s="45"/>
      <c r="L29" s="52"/>
      <c r="M29" s="52"/>
      <c r="N29" s="53"/>
    </row>
    <row r="30" spans="1:14">
      <c r="A30" s="43">
        <v>11</v>
      </c>
      <c r="B30" s="45" t="s">
        <v>123</v>
      </c>
      <c r="C30" s="45"/>
      <c r="D30" s="45"/>
      <c r="E30" s="51"/>
      <c r="F30" s="54" t="s">
        <v>16</v>
      </c>
      <c r="G30" s="52">
        <v>2</v>
      </c>
      <c r="H30" s="50">
        <f>IF(F30="A",+G30*4,IF(F30="B+",+G30*3.5,IF(F30="B",+G30*3,IF(F30="C+",+G30*2.5,IF(F30="C",+G30*2,IF(F30="D",+G30*1,IF(F30="E",+G30*0)))))))</f>
        <v>6</v>
      </c>
      <c r="I30" s="43">
        <v>43</v>
      </c>
      <c r="J30" s="51" t="s">
        <v>125</v>
      </c>
      <c r="K30" s="45"/>
      <c r="L30" s="52" t="s">
        <v>16</v>
      </c>
      <c r="M30" s="52">
        <v>2</v>
      </c>
      <c r="N30" s="53">
        <f>IF(L30="A",+M30*4,IF(L30="B+",+M30*3.5,IF(L30="B",+M30*3,IF(L30="C+",+M30*2.5,IF(L30="C",+M30*2,IF(L30="D",+M30*1,IF(L30="E",+M30*0)))))))</f>
        <v>6</v>
      </c>
    </row>
    <row r="31" spans="1:14">
      <c r="A31" s="43">
        <v>12</v>
      </c>
      <c r="B31" s="45" t="s">
        <v>44</v>
      </c>
      <c r="C31" s="45"/>
      <c r="D31" s="45"/>
      <c r="E31" s="51"/>
      <c r="F31" s="54" t="s">
        <v>58</v>
      </c>
      <c r="G31" s="52">
        <v>3</v>
      </c>
      <c r="H31" s="50">
        <f t="shared" si="1"/>
        <v>6</v>
      </c>
      <c r="I31" s="43">
        <v>43</v>
      </c>
      <c r="J31" s="51" t="s">
        <v>49</v>
      </c>
      <c r="K31" s="45"/>
      <c r="L31" s="52" t="s">
        <v>18</v>
      </c>
      <c r="M31" s="52">
        <v>4</v>
      </c>
      <c r="N31" s="53">
        <f>IF(L37="A",+M37*4,IF(L37="B+",+M37*3.5,IF(L37="B",+M37*3,IF(L37="C+",+M37*2.5,IF(L37="C",+M37*2,IF(L37="D",+M37*1,IF(L37="E",+M37*0)))))))</f>
        <v>14</v>
      </c>
    </row>
    <row r="32" spans="1:14">
      <c r="A32" s="43">
        <v>13</v>
      </c>
      <c r="B32" s="45" t="s">
        <v>46</v>
      </c>
      <c r="C32" s="45"/>
      <c r="D32" s="45"/>
      <c r="E32" s="51"/>
      <c r="F32" s="54" t="s">
        <v>18</v>
      </c>
      <c r="G32" s="52">
        <v>2</v>
      </c>
      <c r="H32" s="50">
        <f t="shared" si="1"/>
        <v>8</v>
      </c>
      <c r="I32" s="43">
        <v>44</v>
      </c>
      <c r="J32" s="51" t="s">
        <v>51</v>
      </c>
      <c r="K32" s="45"/>
      <c r="L32" s="52" t="s">
        <v>126</v>
      </c>
      <c r="M32" s="52">
        <v>2</v>
      </c>
      <c r="N32" s="53">
        <f t="shared" si="0"/>
        <v>7</v>
      </c>
    </row>
    <row r="33" spans="1:14">
      <c r="A33" s="43">
        <v>14</v>
      </c>
      <c r="B33" s="45" t="s">
        <v>96</v>
      </c>
      <c r="C33" s="45"/>
      <c r="D33" s="45"/>
      <c r="E33" s="51"/>
      <c r="F33" s="54" t="s">
        <v>16</v>
      </c>
      <c r="G33" s="52">
        <v>3</v>
      </c>
      <c r="H33" s="50">
        <f t="shared" si="1"/>
        <v>9</v>
      </c>
      <c r="I33" s="43">
        <v>45</v>
      </c>
      <c r="J33" s="51" t="s">
        <v>52</v>
      </c>
      <c r="K33" s="45"/>
      <c r="L33" s="52" t="s">
        <v>126</v>
      </c>
      <c r="M33" s="52">
        <v>2</v>
      </c>
      <c r="N33" s="53">
        <f t="shared" si="0"/>
        <v>7</v>
      </c>
    </row>
    <row r="34" spans="1:14">
      <c r="A34" s="43">
        <v>15</v>
      </c>
      <c r="B34" s="45" t="s">
        <v>97</v>
      </c>
      <c r="C34" s="45"/>
      <c r="D34" s="45"/>
      <c r="E34" s="51"/>
      <c r="F34" s="54" t="s">
        <v>16</v>
      </c>
      <c r="G34" s="52">
        <v>3</v>
      </c>
      <c r="H34" s="50">
        <f t="shared" si="1"/>
        <v>9</v>
      </c>
      <c r="I34" s="43">
        <v>46</v>
      </c>
      <c r="J34" s="51" t="s">
        <v>53</v>
      </c>
      <c r="K34" s="45"/>
      <c r="L34" s="52" t="s">
        <v>16</v>
      </c>
      <c r="M34" s="52">
        <v>2</v>
      </c>
      <c r="N34" s="53">
        <f t="shared" si="0"/>
        <v>6</v>
      </c>
    </row>
    <row r="35" spans="1:14">
      <c r="A35" s="43">
        <v>16</v>
      </c>
      <c r="B35" s="45" t="s">
        <v>81</v>
      </c>
      <c r="C35" s="45"/>
      <c r="D35" s="45"/>
      <c r="E35" s="51"/>
      <c r="F35" s="54" t="s">
        <v>126</v>
      </c>
      <c r="G35" s="52">
        <v>2</v>
      </c>
      <c r="H35" s="50">
        <f t="shared" si="1"/>
        <v>7</v>
      </c>
      <c r="I35" s="43">
        <v>47</v>
      </c>
      <c r="J35" s="51" t="s">
        <v>54</v>
      </c>
      <c r="K35" s="45"/>
      <c r="L35" s="52" t="s">
        <v>18</v>
      </c>
      <c r="M35" s="52">
        <v>2</v>
      </c>
      <c r="N35" s="53">
        <f t="shared" si="0"/>
        <v>8</v>
      </c>
    </row>
    <row r="36" spans="1:14">
      <c r="A36" s="43">
        <v>17</v>
      </c>
      <c r="B36" s="45" t="s">
        <v>93</v>
      </c>
      <c r="C36" s="45"/>
      <c r="D36" s="45"/>
      <c r="E36" s="51"/>
      <c r="F36" s="54" t="s">
        <v>126</v>
      </c>
      <c r="G36" s="52">
        <v>2</v>
      </c>
      <c r="H36" s="50">
        <f t="shared" si="1"/>
        <v>7</v>
      </c>
      <c r="I36" s="43">
        <v>48</v>
      </c>
      <c r="J36" s="81" t="s">
        <v>56</v>
      </c>
      <c r="K36" s="45"/>
      <c r="L36" s="52" t="s">
        <v>18</v>
      </c>
      <c r="M36" s="52">
        <v>2</v>
      </c>
      <c r="N36" s="53">
        <f t="shared" si="0"/>
        <v>8</v>
      </c>
    </row>
    <row r="37" spans="1:14">
      <c r="A37" s="43">
        <v>18</v>
      </c>
      <c r="B37" s="45" t="s">
        <v>55</v>
      </c>
      <c r="C37" s="45"/>
      <c r="D37" s="45"/>
      <c r="E37" s="51"/>
      <c r="F37" s="54" t="s">
        <v>18</v>
      </c>
      <c r="G37" s="52">
        <v>2</v>
      </c>
      <c r="H37" s="50">
        <f t="shared" si="1"/>
        <v>8</v>
      </c>
      <c r="I37" s="43">
        <v>49</v>
      </c>
      <c r="J37" s="51" t="s">
        <v>59</v>
      </c>
      <c r="K37" s="45"/>
      <c r="L37" s="52" t="s">
        <v>126</v>
      </c>
      <c r="M37" s="70">
        <v>4</v>
      </c>
      <c r="N37" s="53">
        <f>IF(L37="A",+M37*4,IF(L37="B+",+M37*3.5,IF(L37="B",+M37*3,IF(L37="C+",+M37*2.5,IF(L37="C",+M37*2,IF(L37="D",+M37*1,IF(L37="E",+M37*0)))))))</f>
        <v>14</v>
      </c>
    </row>
    <row r="38" spans="1:14">
      <c r="A38" s="43">
        <v>19</v>
      </c>
      <c r="B38" s="45" t="s">
        <v>57</v>
      </c>
      <c r="C38" s="45"/>
      <c r="D38" s="45"/>
      <c r="E38" s="51"/>
      <c r="F38" s="54" t="s">
        <v>16</v>
      </c>
      <c r="G38" s="52">
        <v>3</v>
      </c>
      <c r="H38" s="50">
        <f t="shared" si="1"/>
        <v>9</v>
      </c>
      <c r="I38" s="43">
        <v>50</v>
      </c>
      <c r="J38" s="51" t="s">
        <v>61</v>
      </c>
      <c r="K38" s="45"/>
      <c r="L38" s="52" t="s">
        <v>16</v>
      </c>
      <c r="M38" s="52">
        <v>3</v>
      </c>
      <c r="N38" s="53">
        <f t="shared" si="0"/>
        <v>9</v>
      </c>
    </row>
    <row r="39" spans="1:14">
      <c r="A39" s="43">
        <v>20</v>
      </c>
      <c r="B39" s="45" t="s">
        <v>60</v>
      </c>
      <c r="C39" s="45"/>
      <c r="D39" s="45"/>
      <c r="E39" s="51"/>
      <c r="F39" s="54" t="s">
        <v>18</v>
      </c>
      <c r="G39" s="52">
        <v>3</v>
      </c>
      <c r="H39" s="50">
        <f t="shared" si="1"/>
        <v>12</v>
      </c>
      <c r="I39" s="43">
        <v>51</v>
      </c>
      <c r="J39" s="51" t="s">
        <v>69</v>
      </c>
      <c r="K39" s="45"/>
      <c r="L39" s="52" t="s">
        <v>18</v>
      </c>
      <c r="M39" s="52">
        <v>2</v>
      </c>
      <c r="N39" s="53">
        <f t="shared" si="0"/>
        <v>8</v>
      </c>
    </row>
    <row r="40" spans="1:14">
      <c r="A40" s="43">
        <v>21</v>
      </c>
      <c r="B40" s="45" t="s">
        <v>62</v>
      </c>
      <c r="C40" s="45"/>
      <c r="D40" s="45"/>
      <c r="E40" s="51"/>
      <c r="F40" s="54" t="s">
        <v>16</v>
      </c>
      <c r="G40" s="52">
        <v>3</v>
      </c>
      <c r="H40" s="50">
        <f t="shared" si="1"/>
        <v>9</v>
      </c>
      <c r="I40" s="43">
        <v>52</v>
      </c>
      <c r="J40" s="51" t="s">
        <v>82</v>
      </c>
      <c r="K40" s="45"/>
      <c r="L40" s="52" t="s">
        <v>58</v>
      </c>
      <c r="M40" s="52">
        <v>2</v>
      </c>
      <c r="N40" s="53">
        <f t="shared" si="0"/>
        <v>4</v>
      </c>
    </row>
    <row r="41" spans="1:14">
      <c r="A41" s="43">
        <v>22</v>
      </c>
      <c r="B41" s="45" t="s">
        <v>64</v>
      </c>
      <c r="C41" s="45"/>
      <c r="D41" s="45"/>
      <c r="E41" s="51"/>
      <c r="F41" s="54" t="s">
        <v>16</v>
      </c>
      <c r="G41" s="52">
        <v>2</v>
      </c>
      <c r="H41" s="50">
        <f t="shared" si="1"/>
        <v>6</v>
      </c>
      <c r="I41" s="43">
        <v>53</v>
      </c>
      <c r="J41" s="81" t="s">
        <v>87</v>
      </c>
      <c r="K41" s="55"/>
      <c r="L41" s="52" t="s">
        <v>18</v>
      </c>
      <c r="M41" s="52">
        <v>3</v>
      </c>
      <c r="N41" s="53">
        <f t="shared" si="0"/>
        <v>12</v>
      </c>
    </row>
    <row r="42" spans="1:14">
      <c r="A42" s="43">
        <v>23</v>
      </c>
      <c r="B42" s="45" t="s">
        <v>65</v>
      </c>
      <c r="C42" s="45"/>
      <c r="D42" s="45"/>
      <c r="E42" s="51"/>
      <c r="F42" s="54" t="s">
        <v>58</v>
      </c>
      <c r="G42" s="52">
        <v>3</v>
      </c>
      <c r="H42" s="50">
        <f t="shared" si="1"/>
        <v>6</v>
      </c>
      <c r="I42" s="90"/>
      <c r="J42" s="81"/>
      <c r="K42" s="81"/>
      <c r="L42" s="67"/>
      <c r="M42" s="67"/>
      <c r="N42" s="53"/>
    </row>
    <row r="43" spans="1:14">
      <c r="A43" s="43">
        <v>24</v>
      </c>
      <c r="B43" s="45" t="s">
        <v>66</v>
      </c>
      <c r="C43" s="45"/>
      <c r="D43" s="45"/>
      <c r="E43" s="51"/>
      <c r="F43" s="54" t="s">
        <v>126</v>
      </c>
      <c r="G43" s="52">
        <v>3</v>
      </c>
      <c r="H43" s="50">
        <f t="shared" si="1"/>
        <v>10.5</v>
      </c>
      <c r="I43" s="43"/>
      <c r="J43" s="83" t="s">
        <v>120</v>
      </c>
      <c r="K43" s="51"/>
      <c r="L43" s="52"/>
      <c r="M43" s="52"/>
      <c r="N43" s="53"/>
    </row>
    <row r="44" spans="1:14">
      <c r="A44" s="43">
        <v>25</v>
      </c>
      <c r="B44" s="45" t="s">
        <v>67</v>
      </c>
      <c r="C44" s="45"/>
      <c r="D44" s="45"/>
      <c r="E44" s="51"/>
      <c r="F44" s="54" t="s">
        <v>126</v>
      </c>
      <c r="G44" s="52">
        <v>3</v>
      </c>
      <c r="H44" s="50">
        <f t="shared" si="1"/>
        <v>10.5</v>
      </c>
      <c r="I44" s="43">
        <v>54</v>
      </c>
      <c r="J44" s="84" t="s">
        <v>121</v>
      </c>
      <c r="K44" s="82"/>
      <c r="L44" s="52" t="s">
        <v>16</v>
      </c>
      <c r="M44" s="52">
        <v>3</v>
      </c>
      <c r="N44" s="53">
        <f t="shared" si="0"/>
        <v>9</v>
      </c>
    </row>
    <row r="45" spans="1:14">
      <c r="A45" s="43">
        <v>26</v>
      </c>
      <c r="B45" s="56" t="s">
        <v>68</v>
      </c>
      <c r="C45" s="45"/>
      <c r="D45" s="45"/>
      <c r="E45" s="51"/>
      <c r="F45" s="52" t="s">
        <v>16</v>
      </c>
      <c r="G45" s="52">
        <v>3</v>
      </c>
      <c r="H45" s="50">
        <f t="shared" si="1"/>
        <v>9</v>
      </c>
      <c r="I45" s="43">
        <v>55</v>
      </c>
      <c r="J45" s="55" t="s">
        <v>95</v>
      </c>
      <c r="K45" s="55"/>
      <c r="L45" s="52" t="s">
        <v>18</v>
      </c>
      <c r="M45" s="52">
        <v>3</v>
      </c>
      <c r="N45" s="53">
        <f t="shared" si="0"/>
        <v>12</v>
      </c>
    </row>
    <row r="46" spans="1:14" ht="15" customHeight="1">
      <c r="A46" s="43">
        <v>27</v>
      </c>
      <c r="B46" s="56" t="s">
        <v>15</v>
      </c>
      <c r="C46" s="45"/>
      <c r="D46" s="45"/>
      <c r="E46" s="51"/>
      <c r="F46" s="52" t="s">
        <v>18</v>
      </c>
      <c r="G46" s="52">
        <v>3</v>
      </c>
      <c r="H46" s="50">
        <f t="shared" si="1"/>
        <v>12</v>
      </c>
      <c r="I46" s="43">
        <v>56</v>
      </c>
      <c r="J46" s="55" t="s">
        <v>122</v>
      </c>
      <c r="K46" s="55"/>
      <c r="L46" s="52" t="s">
        <v>18</v>
      </c>
      <c r="M46" s="52">
        <v>3</v>
      </c>
      <c r="N46" s="53">
        <f t="shared" si="0"/>
        <v>12</v>
      </c>
    </row>
    <row r="47" spans="1:14" ht="16.5" thickBot="1">
      <c r="A47" s="43">
        <v>28</v>
      </c>
      <c r="B47" s="51" t="s">
        <v>19</v>
      </c>
      <c r="C47" s="45"/>
      <c r="D47" s="68"/>
      <c r="E47" s="69"/>
      <c r="F47" s="70" t="s">
        <v>58</v>
      </c>
      <c r="G47" s="58">
        <v>3</v>
      </c>
      <c r="H47" s="50">
        <f t="shared" si="1"/>
        <v>6</v>
      </c>
      <c r="I47" s="91"/>
      <c r="J47" s="57"/>
      <c r="K47" s="57"/>
      <c r="L47" s="58"/>
      <c r="M47" s="58"/>
      <c r="N47" s="59"/>
    </row>
    <row r="48" spans="1:14" ht="16.5" thickBot="1">
      <c r="A48" s="204" t="s">
        <v>70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201"/>
      <c r="M48" s="71">
        <f>SUM(M15:M47,G16:G47)</f>
        <v>144</v>
      </c>
      <c r="N48" s="72">
        <f>SUM(N15:N47,H16:H47)</f>
        <v>468.5</v>
      </c>
    </row>
    <row r="49" spans="1:14" ht="15" customHeight="1">
      <c r="A49" s="198" t="s">
        <v>71</v>
      </c>
      <c r="B49" s="199"/>
      <c r="C49" s="73" t="s">
        <v>72</v>
      </c>
      <c r="D49" s="74">
        <f>M48</f>
        <v>144</v>
      </c>
      <c r="E49" s="75"/>
      <c r="F49" s="73"/>
      <c r="G49" s="73"/>
      <c r="H49" s="73"/>
      <c r="I49" s="76"/>
      <c r="J49" s="85"/>
      <c r="K49" s="85"/>
      <c r="L49" s="85"/>
      <c r="M49" s="85"/>
      <c r="N49" s="86"/>
    </row>
    <row r="50" spans="1:14">
      <c r="A50" s="187" t="s">
        <v>74</v>
      </c>
      <c r="B50" s="188"/>
      <c r="C50" s="45" t="s">
        <v>75</v>
      </c>
      <c r="D50" s="60">
        <f>N48/M48</f>
        <v>3.2534722222222223</v>
      </c>
      <c r="E50" s="61"/>
      <c r="F50" s="45"/>
      <c r="G50" s="45"/>
      <c r="H50" s="45"/>
      <c r="I50" s="87"/>
      <c r="J50" s="87"/>
      <c r="K50" s="87"/>
      <c r="L50" s="87"/>
      <c r="M50" s="87"/>
      <c r="N50" s="88"/>
    </row>
    <row r="51" spans="1:14" ht="16.5" thickBot="1">
      <c r="A51" s="187" t="s">
        <v>76</v>
      </c>
      <c r="B51" s="188"/>
      <c r="C51" s="45" t="s">
        <v>75</v>
      </c>
      <c r="D51" s="45"/>
      <c r="E51" s="45"/>
      <c r="F51" s="45"/>
      <c r="G51" s="45"/>
      <c r="H51" s="45"/>
      <c r="I51" s="87"/>
      <c r="J51" s="87"/>
      <c r="K51" s="87"/>
      <c r="L51" s="87"/>
      <c r="M51" s="87"/>
      <c r="N51" s="88"/>
    </row>
    <row r="52" spans="1:14" ht="16.5" thickBot="1">
      <c r="A52" s="180" t="s">
        <v>101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</row>
    <row r="53" spans="1:14" ht="15" customHeight="1">
      <c r="A53" s="189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1"/>
    </row>
    <row r="54" spans="1:14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4"/>
    </row>
    <row r="55" spans="1:14">
      <c r="A55" s="192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4"/>
    </row>
    <row r="56" spans="1:14" ht="16.5" thickBot="1">
      <c r="A56" s="195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7"/>
    </row>
    <row r="58" spans="1:14">
      <c r="A58" s="80"/>
      <c r="B58" s="80" t="s">
        <v>102</v>
      </c>
      <c r="C58" s="80"/>
      <c r="D58" s="79"/>
      <c r="E58" s="80"/>
      <c r="F58" s="80"/>
      <c r="G58" s="80"/>
      <c r="H58" s="80"/>
      <c r="J58" s="80" t="s">
        <v>103</v>
      </c>
      <c r="K58" s="80"/>
      <c r="L58" s="80"/>
    </row>
    <row r="59" spans="1:14">
      <c r="A59" s="80"/>
      <c r="B59" s="80" t="s">
        <v>104</v>
      </c>
      <c r="C59" s="80"/>
      <c r="D59" s="79"/>
      <c r="E59" s="80"/>
      <c r="F59" s="80"/>
      <c r="G59" s="80"/>
      <c r="H59" s="80"/>
      <c r="J59" s="80" t="s">
        <v>105</v>
      </c>
      <c r="K59" s="80"/>
      <c r="L59" s="80"/>
    </row>
    <row r="60" spans="1:14">
      <c r="A60" s="80"/>
      <c r="B60" s="80" t="s">
        <v>106</v>
      </c>
      <c r="C60" s="80"/>
      <c r="D60" s="79"/>
      <c r="E60" s="80"/>
      <c r="F60" s="80"/>
      <c r="G60" s="80"/>
      <c r="H60" s="80"/>
      <c r="J60" s="80"/>
      <c r="K60" s="80"/>
      <c r="L60" s="80"/>
    </row>
    <row r="61" spans="1:14">
      <c r="A61" s="80"/>
      <c r="B61" s="80"/>
      <c r="C61" s="80"/>
      <c r="D61" s="79"/>
      <c r="E61" s="80"/>
      <c r="F61" s="80"/>
      <c r="G61" s="80"/>
      <c r="H61" s="80"/>
      <c r="J61" s="80"/>
      <c r="K61" s="80"/>
      <c r="L61" s="80"/>
    </row>
    <row r="62" spans="1:14">
      <c r="A62" s="80"/>
      <c r="B62" s="80"/>
      <c r="C62" s="80"/>
      <c r="D62" s="79"/>
      <c r="E62" s="80"/>
      <c r="F62" s="80"/>
      <c r="G62" s="80"/>
      <c r="H62" s="80"/>
      <c r="J62" s="80"/>
      <c r="K62" s="80"/>
      <c r="L62" s="80"/>
    </row>
    <row r="63" spans="1:14">
      <c r="A63" s="80"/>
      <c r="B63" s="89"/>
      <c r="C63" s="80"/>
      <c r="D63" s="79"/>
      <c r="E63" s="80"/>
      <c r="F63" s="80"/>
      <c r="G63" s="80"/>
      <c r="H63" s="80"/>
      <c r="J63" s="80"/>
      <c r="K63" s="80"/>
      <c r="L63" s="80"/>
    </row>
    <row r="64" spans="1:14" ht="12.75" customHeight="1">
      <c r="A64" s="80"/>
      <c r="B64" s="89" t="s">
        <v>107</v>
      </c>
      <c r="C64" s="80"/>
      <c r="D64" s="79"/>
      <c r="E64" s="80"/>
      <c r="F64" s="80"/>
      <c r="G64" s="80"/>
      <c r="H64" s="80"/>
      <c r="J64" s="89" t="s">
        <v>119</v>
      </c>
      <c r="K64" s="80"/>
      <c r="L64" s="80"/>
    </row>
    <row r="67" spans="1:6" s="80" customFormat="1">
      <c r="A67" s="79"/>
      <c r="B67" s="79"/>
      <c r="F67" s="79"/>
    </row>
    <row r="89" ht="15.75" customHeight="1"/>
    <row r="147" spans="15:15">
      <c r="O147" s="81"/>
    </row>
    <row r="155" spans="15:15" ht="15" customHeight="1"/>
    <row r="157" spans="15:15" ht="14.25" customHeight="1"/>
    <row r="158" spans="15:15" ht="14.25" customHeight="1"/>
    <row r="159" spans="15:15" ht="15" customHeight="1"/>
    <row r="218" ht="15.75" customHeight="1"/>
    <row r="299" ht="14.25" customHeight="1"/>
    <row r="300" ht="14.25" customHeight="1"/>
    <row r="301" ht="15" customHeight="1"/>
  </sheetData>
  <mergeCells count="19">
    <mergeCell ref="A1:N1"/>
    <mergeCell ref="A2:N2"/>
    <mergeCell ref="A4:N4"/>
    <mergeCell ref="D7:J7"/>
    <mergeCell ref="A3:N3"/>
    <mergeCell ref="A5:N5"/>
    <mergeCell ref="A52:N52"/>
    <mergeCell ref="A6:N6"/>
    <mergeCell ref="L13:N13"/>
    <mergeCell ref="A50:B50"/>
    <mergeCell ref="A53:N56"/>
    <mergeCell ref="A49:B49"/>
    <mergeCell ref="A51:B51"/>
    <mergeCell ref="J13:K14"/>
    <mergeCell ref="A48:L48"/>
    <mergeCell ref="A13:A14"/>
    <mergeCell ref="B13:E14"/>
    <mergeCell ref="F13:H13"/>
    <mergeCell ref="I13:I14"/>
  </mergeCells>
  <phoneticPr fontId="0" type="noConversion"/>
  <pageMargins left="0.78740157480314998" right="0.90551181102362199" top="0.78740157480314998" bottom="0" header="0.43307086614173201" footer="0.39370078740157499"/>
  <pageSetup paperSize="5" scale="77" fitToHeight="2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abSelected="1" zoomScale="80" zoomScaleNormal="80" zoomScaleSheetLayoutView="84" workbookViewId="0">
      <selection activeCell="O64" sqref="O64"/>
    </sheetView>
  </sheetViews>
  <sheetFormatPr defaultRowHeight="12.75"/>
  <cols>
    <col min="1" max="1" width="3.140625" style="93" customWidth="1"/>
    <col min="2" max="2" width="20" style="93" customWidth="1"/>
    <col min="3" max="3" width="1.7109375" style="93" customWidth="1"/>
    <col min="4" max="4" width="9.140625" style="93"/>
    <col min="5" max="5" width="7.7109375" style="93" customWidth="1"/>
    <col min="6" max="6" width="5.5703125" style="93" customWidth="1"/>
    <col min="7" max="7" width="6.7109375" style="93" customWidth="1"/>
    <col min="8" max="8" width="6" style="93" customWidth="1"/>
    <col min="9" max="9" width="3.85546875" style="93" customWidth="1"/>
    <col min="10" max="10" width="9.140625" style="93"/>
    <col min="11" max="11" width="35.5703125" style="93" customWidth="1"/>
    <col min="12" max="12" width="5.5703125" style="93" customWidth="1"/>
    <col min="13" max="13" width="6.28515625" style="93" customWidth="1"/>
    <col min="14" max="14" width="5.5703125" style="93" customWidth="1"/>
    <col min="15" max="16384" width="9.140625" style="93"/>
  </cols>
  <sheetData>
    <row r="1" spans="1:14" ht="15.75">
      <c r="A1" s="183" t="s">
        <v>108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5.75">
      <c r="A2" s="183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.75">
      <c r="A3" s="183" t="s">
        <v>115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5.75">
      <c r="A4" s="183" t="s">
        <v>110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ht="15.75">
      <c r="A5" s="210" t="s">
        <v>111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</row>
    <row r="6" spans="1:14" ht="15.75">
      <c r="A6" s="183" t="s">
        <v>112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ht="15.75">
      <c r="A7" s="80"/>
      <c r="B7" s="80"/>
      <c r="C7" s="80"/>
      <c r="D7" s="183" t="s">
        <v>167</v>
      </c>
      <c r="E7" s="183"/>
      <c r="F7" s="183"/>
      <c r="G7" s="183"/>
      <c r="H7" s="183"/>
      <c r="I7" s="183"/>
      <c r="J7" s="183"/>
      <c r="K7" s="183"/>
      <c r="L7" s="80"/>
      <c r="M7" s="80"/>
      <c r="N7" s="80"/>
    </row>
    <row r="8" spans="1:14" ht="15.75">
      <c r="A8" s="80"/>
      <c r="B8" s="80"/>
      <c r="C8" s="80"/>
      <c r="D8" s="78"/>
      <c r="E8" s="78"/>
      <c r="F8" s="78"/>
      <c r="G8" s="78"/>
      <c r="H8" s="78"/>
      <c r="I8" s="78"/>
      <c r="J8" s="78"/>
      <c r="K8" s="80"/>
      <c r="L8" s="80"/>
      <c r="M8" s="80"/>
      <c r="N8" s="80"/>
    </row>
    <row r="9" spans="1:14" ht="15.75">
      <c r="A9" s="80"/>
      <c r="B9" s="80"/>
      <c r="C9" s="80"/>
      <c r="D9" s="80"/>
      <c r="E9" s="80"/>
      <c r="F9" s="78" t="s">
        <v>5</v>
      </c>
      <c r="G9" s="79"/>
      <c r="H9" s="80"/>
      <c r="I9" s="80" t="s">
        <v>168</v>
      </c>
      <c r="J9" s="80"/>
      <c r="K9" s="80"/>
      <c r="L9" s="80"/>
      <c r="M9" s="80"/>
      <c r="N9" s="80"/>
    </row>
    <row r="10" spans="1:14" ht="15.75">
      <c r="A10" s="80"/>
      <c r="B10" s="80"/>
      <c r="C10" s="80"/>
      <c r="D10" s="80"/>
      <c r="E10" s="80"/>
      <c r="F10" s="78" t="s">
        <v>113</v>
      </c>
      <c r="G10" s="79"/>
      <c r="H10" s="80"/>
      <c r="I10" s="80" t="s">
        <v>169</v>
      </c>
      <c r="J10" s="80"/>
      <c r="K10" s="80"/>
      <c r="L10" s="80"/>
      <c r="M10" s="80"/>
      <c r="N10" s="80"/>
    </row>
    <row r="11" spans="1:14" ht="15.75">
      <c r="A11" s="94"/>
      <c r="B11" s="94"/>
      <c r="C11" s="94"/>
      <c r="D11" s="94"/>
      <c r="E11" s="94"/>
      <c r="F11" s="78" t="s">
        <v>114</v>
      </c>
      <c r="G11" s="79"/>
      <c r="H11" s="80"/>
      <c r="I11" s="80" t="s">
        <v>170</v>
      </c>
      <c r="J11" s="95"/>
      <c r="K11" s="80"/>
      <c r="L11" s="94"/>
      <c r="M11" s="94"/>
      <c r="N11" s="94"/>
    </row>
    <row r="12" spans="1:14" ht="16.5" thickBot="1">
      <c r="A12" s="94"/>
      <c r="B12" s="94"/>
      <c r="C12" s="94"/>
      <c r="D12" s="94"/>
      <c r="E12" s="94"/>
      <c r="F12" s="78"/>
      <c r="G12" s="79"/>
      <c r="H12" s="80"/>
      <c r="I12" s="80"/>
      <c r="J12" s="80"/>
      <c r="K12" s="80"/>
      <c r="L12" s="94"/>
      <c r="M12" s="94"/>
      <c r="N12" s="94"/>
    </row>
    <row r="13" spans="1:14" ht="15.75">
      <c r="A13" s="230" t="s">
        <v>132</v>
      </c>
      <c r="B13" s="231" t="s">
        <v>9</v>
      </c>
      <c r="C13" s="199"/>
      <c r="D13" s="199"/>
      <c r="E13" s="201"/>
      <c r="F13" s="220" t="s">
        <v>10</v>
      </c>
      <c r="G13" s="185"/>
      <c r="H13" s="186"/>
      <c r="I13" s="230" t="s">
        <v>132</v>
      </c>
      <c r="J13" s="231" t="s">
        <v>9</v>
      </c>
      <c r="K13" s="201"/>
      <c r="L13" s="220" t="s">
        <v>10</v>
      </c>
      <c r="M13" s="185"/>
      <c r="N13" s="186"/>
    </row>
    <row r="14" spans="1:14">
      <c r="A14" s="206"/>
      <c r="B14" s="202"/>
      <c r="C14" s="207"/>
      <c r="D14" s="207"/>
      <c r="E14" s="203"/>
      <c r="F14" s="129" t="s">
        <v>117</v>
      </c>
      <c r="G14" s="129" t="s">
        <v>118</v>
      </c>
      <c r="H14" s="130" t="s">
        <v>13</v>
      </c>
      <c r="I14" s="206"/>
      <c r="J14" s="202"/>
      <c r="K14" s="203"/>
      <c r="L14" s="131" t="s">
        <v>117</v>
      </c>
      <c r="M14" s="128" t="s">
        <v>118</v>
      </c>
      <c r="N14" s="127" t="s">
        <v>13</v>
      </c>
    </row>
    <row r="15" spans="1:14" ht="15.75">
      <c r="A15" s="96"/>
      <c r="B15" s="97" t="s">
        <v>14</v>
      </c>
      <c r="C15" s="87"/>
      <c r="D15" s="98"/>
      <c r="E15" s="99"/>
      <c r="F15" s="109"/>
      <c r="G15" s="110"/>
      <c r="H15" s="111"/>
      <c r="I15" s="112">
        <v>32</v>
      </c>
      <c r="J15" s="118" t="s">
        <v>133</v>
      </c>
      <c r="K15" s="120"/>
      <c r="L15" s="113"/>
      <c r="M15" s="114">
        <v>3</v>
      </c>
      <c r="N15" s="115" t="b">
        <f t="shared" ref="N15:N44" si="0">IF(L15="A",+M15*4,IF(L15="B+",+M15*3.5,IF(L15="B",+M15*3,IF(L15="C+",+M15*2.5,IF(L15="C",+M15*2,IF(L15="D",+M15*1,IF(L15="E",+M15*0)))))))</f>
        <v>0</v>
      </c>
    </row>
    <row r="16" spans="1:14" ht="15.75">
      <c r="A16" s="96">
        <v>1</v>
      </c>
      <c r="B16" s="87" t="s">
        <v>147</v>
      </c>
      <c r="C16" s="87"/>
      <c r="D16" s="87"/>
      <c r="E16" s="102"/>
      <c r="F16" s="113"/>
      <c r="G16" s="114">
        <v>1</v>
      </c>
      <c r="H16" s="111" t="b">
        <f t="shared" ref="H16:H21" si="1">IF(F16="A",+G16*4,IF(F16="B+",+G16*3.5,IF(F16="B",+G16*3,IF(F16="C+",+G16*2.5,IF(F16="C",+G16*2,IF(F16="D",+G16*1,IF(F16="E",+G16*0)))))))</f>
        <v>0</v>
      </c>
      <c r="I16" s="112">
        <v>33</v>
      </c>
      <c r="J16" s="116" t="s">
        <v>25</v>
      </c>
      <c r="K16" s="117"/>
      <c r="L16" s="113"/>
      <c r="M16" s="114">
        <v>3</v>
      </c>
      <c r="N16" s="115" t="b">
        <f t="shared" si="0"/>
        <v>0</v>
      </c>
    </row>
    <row r="17" spans="1:17" ht="15.75">
      <c r="A17" s="96">
        <v>2</v>
      </c>
      <c r="B17" s="87" t="s">
        <v>148</v>
      </c>
      <c r="C17" s="87"/>
      <c r="D17" s="87"/>
      <c r="E17" s="102"/>
      <c r="F17" s="113"/>
      <c r="G17" s="114">
        <v>1</v>
      </c>
      <c r="H17" s="111" t="b">
        <f t="shared" si="1"/>
        <v>0</v>
      </c>
      <c r="I17" s="112">
        <v>34</v>
      </c>
      <c r="J17" s="116" t="s">
        <v>164</v>
      </c>
      <c r="K17" s="117"/>
      <c r="L17" s="113"/>
      <c r="M17" s="114">
        <v>3</v>
      </c>
      <c r="N17" s="115" t="b">
        <f t="shared" si="0"/>
        <v>0</v>
      </c>
    </row>
    <row r="18" spans="1:17" ht="15.75">
      <c r="A18" s="96">
        <v>3</v>
      </c>
      <c r="B18" s="87" t="s">
        <v>149</v>
      </c>
      <c r="C18" s="87"/>
      <c r="D18" s="87"/>
      <c r="E18" s="102"/>
      <c r="F18" s="113"/>
      <c r="G18" s="114">
        <v>1</v>
      </c>
      <c r="H18" s="111" t="b">
        <f t="shared" si="1"/>
        <v>0</v>
      </c>
      <c r="I18" s="112">
        <v>35</v>
      </c>
      <c r="J18" s="116" t="s">
        <v>165</v>
      </c>
      <c r="K18" s="117"/>
      <c r="L18" s="113"/>
      <c r="M18" s="114">
        <v>2</v>
      </c>
      <c r="N18" s="115" t="b">
        <f t="shared" si="0"/>
        <v>0</v>
      </c>
    </row>
    <row r="19" spans="1:17" ht="15.75">
      <c r="A19" s="96">
        <v>4</v>
      </c>
      <c r="B19" s="87" t="s">
        <v>150</v>
      </c>
      <c r="C19" s="87"/>
      <c r="D19" s="87"/>
      <c r="E19" s="102"/>
      <c r="F19" s="113"/>
      <c r="G19" s="114">
        <v>1</v>
      </c>
      <c r="H19" s="111" t="b">
        <f t="shared" si="1"/>
        <v>0</v>
      </c>
      <c r="I19" s="112">
        <v>36</v>
      </c>
      <c r="J19" s="116" t="s">
        <v>36</v>
      </c>
      <c r="K19" s="117"/>
      <c r="L19" s="113"/>
      <c r="M19" s="114">
        <v>3</v>
      </c>
      <c r="N19" s="115" t="b">
        <f t="shared" si="0"/>
        <v>0</v>
      </c>
    </row>
    <row r="20" spans="1:17" ht="15.75">
      <c r="A20" s="96">
        <v>5</v>
      </c>
      <c r="B20" s="87" t="s">
        <v>158</v>
      </c>
      <c r="C20" s="87"/>
      <c r="D20" s="87"/>
      <c r="E20" s="102"/>
      <c r="F20" s="113"/>
      <c r="G20" s="114">
        <v>2</v>
      </c>
      <c r="H20" s="111" t="b">
        <f t="shared" si="1"/>
        <v>0</v>
      </c>
      <c r="I20" s="112">
        <v>37</v>
      </c>
      <c r="J20" s="116" t="s">
        <v>98</v>
      </c>
      <c r="K20" s="117"/>
      <c r="L20" s="113"/>
      <c r="M20" s="114">
        <v>3</v>
      </c>
      <c r="N20" s="115" t="b">
        <f t="shared" si="0"/>
        <v>0</v>
      </c>
    </row>
    <row r="21" spans="1:17" ht="15.75">
      <c r="A21" s="96">
        <v>6</v>
      </c>
      <c r="B21" s="87" t="s">
        <v>27</v>
      </c>
      <c r="C21" s="87"/>
      <c r="D21" s="87"/>
      <c r="E21" s="102"/>
      <c r="F21" s="113"/>
      <c r="G21" s="114">
        <v>2</v>
      </c>
      <c r="H21" s="111" t="b">
        <f t="shared" si="1"/>
        <v>0</v>
      </c>
      <c r="I21" s="112">
        <v>38</v>
      </c>
      <c r="J21" s="116" t="s">
        <v>146</v>
      </c>
      <c r="K21" s="117"/>
      <c r="L21" s="113"/>
      <c r="M21" s="114">
        <v>3</v>
      </c>
      <c r="N21" s="115" t="b">
        <f t="shared" si="0"/>
        <v>0</v>
      </c>
    </row>
    <row r="22" spans="1:17" ht="15.75">
      <c r="A22" s="96"/>
      <c r="B22" s="97" t="s">
        <v>31</v>
      </c>
      <c r="C22" s="87"/>
      <c r="D22" s="87"/>
      <c r="E22" s="102"/>
      <c r="F22" s="113"/>
      <c r="G22" s="114"/>
      <c r="H22" s="111"/>
      <c r="I22" s="112">
        <v>39</v>
      </c>
      <c r="J22" s="116" t="s">
        <v>41</v>
      </c>
      <c r="K22" s="117"/>
      <c r="L22" s="113"/>
      <c r="M22" s="114">
        <v>2</v>
      </c>
      <c r="N22" s="115" t="b">
        <f t="shared" si="0"/>
        <v>0</v>
      </c>
    </row>
    <row r="23" spans="1:17" ht="15.75">
      <c r="A23" s="96">
        <v>7</v>
      </c>
      <c r="B23" s="87" t="s">
        <v>124</v>
      </c>
      <c r="C23" s="87"/>
      <c r="D23" s="87"/>
      <c r="E23" s="102"/>
      <c r="F23" s="113"/>
      <c r="G23" s="114">
        <v>2</v>
      </c>
      <c r="H23" s="111" t="b">
        <f>IF(F23="A",+G23*4,IF(F23="B+",+G23*3.5,IF(F23="B",+G23*3,IF(F23="C+",+G23*2.5,IF(F23="C",+G23*2,IF(F23="D",+G23*1,IF(F23="E",+G23*0)))))))</f>
        <v>0</v>
      </c>
      <c r="I23" s="112">
        <v>40</v>
      </c>
      <c r="J23" s="116" t="s">
        <v>38</v>
      </c>
      <c r="K23" s="117"/>
      <c r="L23" s="113"/>
      <c r="M23" s="114">
        <v>2</v>
      </c>
      <c r="N23" s="115" t="b">
        <f t="shared" si="0"/>
        <v>0</v>
      </c>
    </row>
    <row r="24" spans="1:17" ht="15.75">
      <c r="A24" s="96">
        <v>8</v>
      </c>
      <c r="B24" s="87" t="s">
        <v>137</v>
      </c>
      <c r="C24" s="87"/>
      <c r="D24" s="87"/>
      <c r="E24" s="102"/>
      <c r="F24" s="113"/>
      <c r="G24" s="114">
        <v>2</v>
      </c>
      <c r="H24" s="111" t="b">
        <f>IF(F24="A",+G24*4,IF(F24="B+",+G24*3.5,IF(F24="B",+G24*3,IF(F24="C+",+G24*2.5,IF(F24="C",+G24*2,IF(F24="D",+G24*1,IF(F24="E",+G24*0)))))))</f>
        <v>0</v>
      </c>
      <c r="I24" s="112">
        <v>41</v>
      </c>
      <c r="J24" s="116" t="s">
        <v>125</v>
      </c>
      <c r="K24" s="117"/>
      <c r="L24" s="113"/>
      <c r="M24" s="114">
        <v>2</v>
      </c>
      <c r="N24" s="115" t="b">
        <f t="shared" si="0"/>
        <v>0</v>
      </c>
    </row>
    <row r="25" spans="1:17" ht="15.75">
      <c r="A25" s="96">
        <v>9</v>
      </c>
      <c r="B25" s="87" t="s">
        <v>159</v>
      </c>
      <c r="D25" s="87"/>
      <c r="E25" s="102"/>
      <c r="F25" s="113"/>
      <c r="G25" s="114">
        <v>2</v>
      </c>
      <c r="H25" s="111" t="b">
        <f>IF(F25="A",+G25*4,IF(F25="B+",+G25*3.5,IF(F25="B",+G25*3,IF(F25="C+",+G25*2.5,IF(F25="C",+G25*2,IF(F25="D",+G25*1,IF(F25="E",+G25*0)))))))</f>
        <v>0</v>
      </c>
      <c r="I25" s="112">
        <v>42</v>
      </c>
      <c r="J25" s="116" t="s">
        <v>26</v>
      </c>
      <c r="K25" s="117"/>
      <c r="L25" s="113"/>
      <c r="M25" s="114">
        <v>3</v>
      </c>
      <c r="N25" s="115" t="b">
        <f t="shared" si="0"/>
        <v>0</v>
      </c>
    </row>
    <row r="26" spans="1:17" ht="15.75">
      <c r="A26" s="96">
        <v>10</v>
      </c>
      <c r="B26" s="87" t="s">
        <v>141</v>
      </c>
      <c r="C26" s="87"/>
      <c r="D26" s="87"/>
      <c r="E26" s="102"/>
      <c r="F26" s="113"/>
      <c r="G26" s="114">
        <v>2</v>
      </c>
      <c r="H26" s="111" t="b">
        <f>IF(F26="A",+G26*4,IF(F26="B+",+G26*3.5,IF(F26="B",+G26*3,IF(F26="C+",+G26*2.5,IF(F26="C",+G26*2,IF(F26="D",+G26*1,IF(F26="E",+G26*0)))))))</f>
        <v>0</v>
      </c>
      <c r="I26" s="112">
        <v>43</v>
      </c>
      <c r="J26" s="116" t="s">
        <v>151</v>
      </c>
      <c r="K26" s="117"/>
      <c r="L26" s="113"/>
      <c r="M26" s="114">
        <v>4</v>
      </c>
      <c r="N26" s="115" t="b">
        <f t="shared" si="0"/>
        <v>0</v>
      </c>
    </row>
    <row r="27" spans="1:17" ht="15.75">
      <c r="A27" s="96">
        <v>11</v>
      </c>
      <c r="B27" s="87" t="s">
        <v>138</v>
      </c>
      <c r="C27" s="87"/>
      <c r="D27" s="87"/>
      <c r="E27" s="102"/>
      <c r="F27" s="113"/>
      <c r="G27" s="114">
        <v>2</v>
      </c>
      <c r="H27" s="111" t="b">
        <f>IF(F27="A",+G27*4,IF(F27="B+",+G27*3.5,IF(F27="B",+G27*3,IF(F27="C+",+G27*2.5,IF(F27="C",+G27*2,IF(F27="D",+G27*1,IF(F27="E",+G27*0)))))))</f>
        <v>0</v>
      </c>
      <c r="I27" s="112">
        <v>44</v>
      </c>
      <c r="J27" s="116" t="s">
        <v>161</v>
      </c>
      <c r="K27" s="117"/>
      <c r="L27" s="113"/>
      <c r="M27" s="114">
        <v>1</v>
      </c>
      <c r="N27" s="115" t="b">
        <f t="shared" si="0"/>
        <v>0</v>
      </c>
    </row>
    <row r="28" spans="1:17" ht="15.75">
      <c r="A28" s="96"/>
      <c r="B28" s="97" t="s">
        <v>42</v>
      </c>
      <c r="C28" s="87"/>
      <c r="D28" s="87"/>
      <c r="E28" s="102"/>
      <c r="F28" s="113"/>
      <c r="G28" s="114"/>
      <c r="H28" s="111"/>
      <c r="I28" s="112">
        <v>45</v>
      </c>
      <c r="J28" s="116" t="s">
        <v>162</v>
      </c>
      <c r="K28" s="117"/>
      <c r="L28" s="113"/>
      <c r="M28" s="114">
        <v>1</v>
      </c>
      <c r="N28" s="115" t="b">
        <f t="shared" si="0"/>
        <v>0</v>
      </c>
    </row>
    <row r="29" spans="1:17" ht="15.75">
      <c r="A29" s="96">
        <v>12</v>
      </c>
      <c r="B29" s="87" t="s">
        <v>19</v>
      </c>
      <c r="C29" s="87"/>
      <c r="D29" s="141"/>
      <c r="E29" s="135"/>
      <c r="F29" s="135"/>
      <c r="G29" s="101">
        <v>3</v>
      </c>
      <c r="H29" s="142" t="b">
        <f t="shared" ref="H29:H48" si="2">IF(F29="A",+G29*4,IF(F29="B+",+G29*3.5,IF(F29="B",+G29*3,IF(F29="C+",+G29*2.5,IF(F29="C",+G29*2,IF(F29="D",+G29*1,IF(F29="E",+G29*0)))))))</f>
        <v>0</v>
      </c>
      <c r="I29" s="112">
        <v>46</v>
      </c>
      <c r="J29" s="116" t="s">
        <v>163</v>
      </c>
      <c r="K29" s="137"/>
      <c r="L29" s="113"/>
      <c r="M29" s="114">
        <v>2</v>
      </c>
      <c r="N29" s="115" t="b">
        <f t="shared" si="0"/>
        <v>0</v>
      </c>
      <c r="Q29" s="93" t="s">
        <v>136</v>
      </c>
    </row>
    <row r="30" spans="1:17" ht="15.75">
      <c r="A30" s="96">
        <v>13</v>
      </c>
      <c r="B30" s="87" t="s">
        <v>65</v>
      </c>
      <c r="C30" s="87"/>
      <c r="D30" s="87"/>
      <c r="E30" s="102"/>
      <c r="F30" s="113"/>
      <c r="G30" s="114">
        <v>3</v>
      </c>
      <c r="H30" s="111" t="b">
        <f t="shared" si="2"/>
        <v>0</v>
      </c>
      <c r="I30" s="112">
        <v>47</v>
      </c>
      <c r="J30" s="116" t="s">
        <v>142</v>
      </c>
      <c r="K30" s="117"/>
      <c r="L30" s="113"/>
      <c r="M30" s="114">
        <v>3</v>
      </c>
      <c r="N30" s="115" t="b">
        <f t="shared" si="0"/>
        <v>0</v>
      </c>
    </row>
    <row r="31" spans="1:17" ht="15.75">
      <c r="A31" s="96">
        <v>14</v>
      </c>
      <c r="B31" s="134" t="s">
        <v>21</v>
      </c>
      <c r="C31" s="134"/>
      <c r="D31" s="136"/>
      <c r="E31" s="137"/>
      <c r="F31" s="113"/>
      <c r="G31" s="114">
        <v>3</v>
      </c>
      <c r="H31" s="111" t="b">
        <f t="shared" si="2"/>
        <v>0</v>
      </c>
      <c r="I31" s="112">
        <v>48</v>
      </c>
      <c r="J31" s="116" t="s">
        <v>30</v>
      </c>
      <c r="K31" s="117"/>
      <c r="L31" s="113"/>
      <c r="M31" s="114">
        <v>3</v>
      </c>
      <c r="N31" s="115" t="b">
        <f t="shared" si="0"/>
        <v>0</v>
      </c>
    </row>
    <row r="32" spans="1:17" ht="15.75">
      <c r="A32" s="96">
        <v>15</v>
      </c>
      <c r="B32" s="87" t="s">
        <v>66</v>
      </c>
      <c r="C32" s="87"/>
      <c r="D32" s="87"/>
      <c r="E32" s="102"/>
      <c r="F32" s="113"/>
      <c r="G32" s="114">
        <v>3</v>
      </c>
      <c r="H32" s="111" t="b">
        <f t="shared" si="2"/>
        <v>0</v>
      </c>
      <c r="I32" s="112">
        <v>49</v>
      </c>
      <c r="J32" s="118" t="s">
        <v>87</v>
      </c>
      <c r="K32" s="122"/>
      <c r="L32" s="113"/>
      <c r="M32" s="114">
        <v>3</v>
      </c>
      <c r="N32" s="115" t="b">
        <f t="shared" si="0"/>
        <v>0</v>
      </c>
    </row>
    <row r="33" spans="1:17" ht="15.75">
      <c r="A33" s="96">
        <v>16</v>
      </c>
      <c r="B33" s="87" t="s">
        <v>44</v>
      </c>
      <c r="C33" s="87"/>
      <c r="D33" s="87"/>
      <c r="E33" s="102"/>
      <c r="F33" s="113"/>
      <c r="G33" s="114">
        <v>3</v>
      </c>
      <c r="H33" s="111" t="b">
        <f t="shared" si="2"/>
        <v>0</v>
      </c>
      <c r="I33" s="112">
        <v>50</v>
      </c>
      <c r="J33" s="116" t="s">
        <v>28</v>
      </c>
      <c r="K33" s="117"/>
      <c r="L33" s="113"/>
      <c r="M33" s="114">
        <v>3</v>
      </c>
      <c r="N33" s="115" t="b">
        <f t="shared" si="0"/>
        <v>0</v>
      </c>
    </row>
    <row r="34" spans="1:17" ht="15.75">
      <c r="A34" s="96">
        <v>17</v>
      </c>
      <c r="B34" s="134" t="s">
        <v>23</v>
      </c>
      <c r="C34" s="134"/>
      <c r="E34" s="137"/>
      <c r="F34" s="113"/>
      <c r="G34" s="114">
        <v>3</v>
      </c>
      <c r="H34" s="111" t="b">
        <f t="shared" si="2"/>
        <v>0</v>
      </c>
      <c r="I34" s="112">
        <v>51</v>
      </c>
      <c r="J34" s="116" t="s">
        <v>154</v>
      </c>
      <c r="K34" s="117"/>
      <c r="L34" s="113"/>
      <c r="M34" s="114">
        <v>2</v>
      </c>
      <c r="N34" s="115" t="b">
        <f t="shared" si="0"/>
        <v>0</v>
      </c>
    </row>
    <row r="35" spans="1:17" ht="15.75">
      <c r="A35" s="96">
        <v>18</v>
      </c>
      <c r="B35" s="87" t="s">
        <v>145</v>
      </c>
      <c r="C35" s="87"/>
      <c r="D35" s="87"/>
      <c r="E35" s="102"/>
      <c r="F35" s="113"/>
      <c r="G35" s="114">
        <v>2</v>
      </c>
      <c r="H35" s="111" t="b">
        <f t="shared" si="2"/>
        <v>0</v>
      </c>
      <c r="I35" s="112">
        <v>52</v>
      </c>
      <c r="J35" s="116" t="s">
        <v>140</v>
      </c>
      <c r="K35" s="117"/>
      <c r="L35" s="113"/>
      <c r="M35" s="119">
        <v>3</v>
      </c>
      <c r="N35" s="115" t="b">
        <f t="shared" si="0"/>
        <v>0</v>
      </c>
    </row>
    <row r="36" spans="1:17" ht="15.75">
      <c r="A36" s="96">
        <v>19</v>
      </c>
      <c r="B36" s="87" t="s">
        <v>172</v>
      </c>
      <c r="C36" s="87"/>
      <c r="D36" s="87"/>
      <c r="E36" s="102"/>
      <c r="F36" s="113"/>
      <c r="G36" s="114">
        <v>2</v>
      </c>
      <c r="H36" s="111" t="b">
        <f t="shared" si="2"/>
        <v>0</v>
      </c>
      <c r="I36" s="112">
        <v>53</v>
      </c>
      <c r="J36" s="116" t="s">
        <v>175</v>
      </c>
      <c r="L36" s="114"/>
      <c r="M36" s="119">
        <v>3</v>
      </c>
      <c r="N36" s="115" t="b">
        <f t="shared" si="0"/>
        <v>0</v>
      </c>
    </row>
    <row r="37" spans="1:17" ht="15.75">
      <c r="A37" s="96">
        <v>20</v>
      </c>
      <c r="B37" s="87" t="s">
        <v>173</v>
      </c>
      <c r="C37" s="87"/>
      <c r="D37" s="87"/>
      <c r="E37" s="102"/>
      <c r="F37" s="113"/>
      <c r="G37" s="114">
        <v>2</v>
      </c>
      <c r="H37" s="111" t="b">
        <f t="shared" si="2"/>
        <v>0</v>
      </c>
      <c r="I37" s="112">
        <v>54</v>
      </c>
      <c r="J37" s="116" t="s">
        <v>153</v>
      </c>
      <c r="K37" s="133"/>
      <c r="L37" s="114"/>
      <c r="M37" s="119">
        <v>2</v>
      </c>
      <c r="N37" s="115" t="b">
        <f t="shared" si="0"/>
        <v>0</v>
      </c>
    </row>
    <row r="38" spans="1:17" ht="15.75">
      <c r="A38" s="96">
        <v>21</v>
      </c>
      <c r="B38" s="87" t="s">
        <v>46</v>
      </c>
      <c r="C38" s="87"/>
      <c r="D38" s="87"/>
      <c r="E38" s="102"/>
      <c r="F38" s="113"/>
      <c r="G38" s="114">
        <v>2</v>
      </c>
      <c r="H38" s="111" t="b">
        <f t="shared" si="2"/>
        <v>0</v>
      </c>
      <c r="I38" s="112">
        <v>53</v>
      </c>
      <c r="J38" s="116" t="s">
        <v>34</v>
      </c>
      <c r="K38" s="117"/>
      <c r="L38" s="113"/>
      <c r="M38" s="114">
        <v>3</v>
      </c>
      <c r="N38" s="115" t="b">
        <f t="shared" si="0"/>
        <v>0</v>
      </c>
    </row>
    <row r="39" spans="1:17" ht="15.75">
      <c r="A39" s="96">
        <v>22</v>
      </c>
      <c r="B39" s="87" t="s">
        <v>15</v>
      </c>
      <c r="C39" s="87"/>
      <c r="D39" s="87"/>
      <c r="E39" s="102"/>
      <c r="F39" s="113"/>
      <c r="G39" s="114">
        <v>3</v>
      </c>
      <c r="H39" s="111" t="b">
        <f t="shared" si="2"/>
        <v>0</v>
      </c>
      <c r="I39" s="112">
        <v>54</v>
      </c>
      <c r="J39" s="116" t="s">
        <v>135</v>
      </c>
      <c r="K39" s="117"/>
      <c r="L39" s="113"/>
      <c r="M39" s="114">
        <v>3</v>
      </c>
      <c r="N39" s="115" t="b">
        <f t="shared" si="0"/>
        <v>0</v>
      </c>
      <c r="O39" s="93" t="s">
        <v>136</v>
      </c>
    </row>
    <row r="40" spans="1:17" ht="15.75">
      <c r="A40" s="96">
        <v>23</v>
      </c>
      <c r="B40" s="87" t="s">
        <v>68</v>
      </c>
      <c r="C40" s="87"/>
      <c r="D40" s="87"/>
      <c r="E40" s="102"/>
      <c r="F40" s="113"/>
      <c r="G40" s="101">
        <v>3</v>
      </c>
      <c r="H40" s="111" t="b">
        <f t="shared" si="2"/>
        <v>0</v>
      </c>
      <c r="I40" s="112">
        <v>55</v>
      </c>
      <c r="J40" s="116" t="s">
        <v>45</v>
      </c>
      <c r="K40" s="145"/>
      <c r="L40" s="114"/>
      <c r="M40" s="114">
        <v>2</v>
      </c>
      <c r="N40" s="115" t="b">
        <f t="shared" si="0"/>
        <v>0</v>
      </c>
    </row>
    <row r="41" spans="1:17" ht="15.75">
      <c r="A41" s="96">
        <v>24</v>
      </c>
      <c r="B41" s="87" t="s">
        <v>62</v>
      </c>
      <c r="C41" s="87"/>
      <c r="D41" s="87"/>
      <c r="E41" s="102"/>
      <c r="F41" s="113"/>
      <c r="G41" s="114">
        <v>3</v>
      </c>
      <c r="H41" s="111" t="b">
        <f t="shared" si="2"/>
        <v>0</v>
      </c>
      <c r="I41" s="112">
        <v>56</v>
      </c>
      <c r="J41" s="116" t="s">
        <v>47</v>
      </c>
      <c r="K41" s="117"/>
      <c r="L41" s="113"/>
      <c r="M41" s="114">
        <v>6</v>
      </c>
      <c r="N41" s="115" t="b">
        <f t="shared" si="0"/>
        <v>0</v>
      </c>
    </row>
    <row r="42" spans="1:17" ht="15.75">
      <c r="A42" s="96">
        <v>25</v>
      </c>
      <c r="B42" s="87" t="s">
        <v>123</v>
      </c>
      <c r="C42" s="87"/>
      <c r="D42" s="87"/>
      <c r="E42" s="102"/>
      <c r="F42" s="113"/>
      <c r="G42" s="114">
        <v>2</v>
      </c>
      <c r="H42" s="111" t="b">
        <f t="shared" si="2"/>
        <v>0</v>
      </c>
      <c r="I42" s="112">
        <v>57</v>
      </c>
      <c r="J42" s="116" t="s">
        <v>166</v>
      </c>
      <c r="K42" s="120"/>
      <c r="L42" s="121"/>
      <c r="M42" s="114">
        <v>1</v>
      </c>
      <c r="N42" s="111" t="b">
        <f t="shared" si="0"/>
        <v>0</v>
      </c>
    </row>
    <row r="43" spans="1:17" ht="15.75">
      <c r="A43" s="96">
        <v>26</v>
      </c>
      <c r="B43" s="87" t="s">
        <v>157</v>
      </c>
      <c r="C43" s="87"/>
      <c r="D43" s="87"/>
      <c r="E43" s="102"/>
      <c r="F43" s="113"/>
      <c r="G43" s="114">
        <v>3</v>
      </c>
      <c r="H43" s="111" t="b">
        <f t="shared" si="2"/>
        <v>0</v>
      </c>
      <c r="I43" s="144">
        <v>58</v>
      </c>
      <c r="J43" s="143" t="s">
        <v>139</v>
      </c>
      <c r="K43" s="117"/>
      <c r="L43" s="113"/>
      <c r="M43" s="114">
        <v>3</v>
      </c>
      <c r="N43" s="111" t="b">
        <f t="shared" si="0"/>
        <v>0</v>
      </c>
    </row>
    <row r="44" spans="1:17" ht="15.75">
      <c r="A44" s="96">
        <v>27</v>
      </c>
      <c r="B44" s="103" t="s">
        <v>97</v>
      </c>
      <c r="C44" s="87"/>
      <c r="D44" s="87"/>
      <c r="E44" s="102"/>
      <c r="F44" s="126"/>
      <c r="G44" s="114">
        <v>3</v>
      </c>
      <c r="H44" s="111" t="b">
        <f t="shared" si="2"/>
        <v>0</v>
      </c>
      <c r="I44" s="112">
        <v>59</v>
      </c>
      <c r="J44" s="116" t="s">
        <v>29</v>
      </c>
      <c r="K44" s="117"/>
      <c r="L44" s="114"/>
      <c r="M44" s="114">
        <v>3</v>
      </c>
      <c r="N44" s="111" t="b">
        <f t="shared" si="0"/>
        <v>0</v>
      </c>
    </row>
    <row r="45" spans="1:17" ht="15.75">
      <c r="A45" s="96">
        <v>28</v>
      </c>
      <c r="B45" s="116" t="s">
        <v>174</v>
      </c>
      <c r="C45" s="134"/>
      <c r="D45" s="134"/>
      <c r="E45" s="117"/>
      <c r="F45" s="114"/>
      <c r="G45" s="114">
        <v>3</v>
      </c>
      <c r="H45" s="111" t="b">
        <f t="shared" si="2"/>
        <v>0</v>
      </c>
      <c r="I45" s="112"/>
      <c r="J45" s="123" t="s">
        <v>171</v>
      </c>
      <c r="K45" s="117"/>
      <c r="L45" s="113"/>
      <c r="M45" s="114"/>
      <c r="N45" s="111"/>
      <c r="Q45" s="147" t="s">
        <v>176</v>
      </c>
    </row>
    <row r="46" spans="1:17" ht="15.75">
      <c r="A46" s="96">
        <v>29</v>
      </c>
      <c r="B46" s="102" t="s">
        <v>134</v>
      </c>
      <c r="C46" s="87"/>
      <c r="D46" s="87"/>
      <c r="E46" s="102"/>
      <c r="F46" s="119"/>
      <c r="G46" s="114">
        <v>3</v>
      </c>
      <c r="H46" s="111" t="b">
        <f t="shared" si="2"/>
        <v>0</v>
      </c>
      <c r="I46" s="112">
        <v>60</v>
      </c>
      <c r="J46" s="118" t="s">
        <v>95</v>
      </c>
      <c r="K46" s="122"/>
      <c r="L46" s="113"/>
      <c r="M46" s="114">
        <v>2</v>
      </c>
      <c r="N46" s="111" t="b">
        <f>IF(L46="A",+M46*4,IF(L46="B+",+M46*3.5,IF(L46="B",+M46*3,IF(L46="C+",+M46*2.5,IF(L46="C",+M46*2,IF(L46="D",+M46*1,IF(L46="E",+M46*0)))))))</f>
        <v>0</v>
      </c>
    </row>
    <row r="47" spans="1:17" ht="15.75">
      <c r="A47" s="140">
        <v>30</v>
      </c>
      <c r="B47" s="103" t="s">
        <v>144</v>
      </c>
      <c r="C47" s="87"/>
      <c r="D47" s="87"/>
      <c r="E47" s="102"/>
      <c r="F47" s="119"/>
      <c r="G47" s="126">
        <v>2</v>
      </c>
      <c r="H47" s="115" t="b">
        <f t="shared" si="2"/>
        <v>0</v>
      </c>
      <c r="I47" s="112">
        <v>61</v>
      </c>
      <c r="J47" s="118" t="s">
        <v>121</v>
      </c>
      <c r="K47" s="122"/>
      <c r="L47" s="113"/>
      <c r="M47" s="114">
        <v>2</v>
      </c>
      <c r="N47" s="111" t="b">
        <f>IF(L47="A",+M47*4,IF(L47="B+",+M47*3.5,IF(L47="B",+M47*3,IF(L47="C+",+M47*2.5,IF(L47="C",+M47*2,IF(L47="D",+M47*1,IF(L47="E",+M47*0)))))))</f>
        <v>0</v>
      </c>
      <c r="P47" s="136"/>
      <c r="Q47" s="136"/>
    </row>
    <row r="48" spans="1:17" ht="16.5" thickBot="1">
      <c r="A48" s="132">
        <v>31</v>
      </c>
      <c r="B48" s="103" t="s">
        <v>160</v>
      </c>
      <c r="C48" s="146"/>
      <c r="D48" s="87"/>
      <c r="E48" s="102"/>
      <c r="F48" s="113"/>
      <c r="G48" s="114">
        <v>3</v>
      </c>
      <c r="H48" s="115" t="b">
        <f t="shared" si="2"/>
        <v>0</v>
      </c>
      <c r="I48" s="100">
        <v>62</v>
      </c>
      <c r="J48" s="118" t="s">
        <v>156</v>
      </c>
      <c r="K48" s="122"/>
      <c r="L48" s="113"/>
      <c r="M48" s="114">
        <v>2</v>
      </c>
      <c r="N48" s="115" t="b">
        <f>IF(L48="A",+M48*4,IF(L48="B+",+M48*3.5,IF(L48="B",+M48*3,IF(L48="C+",+M48*2.5,IF(L48="C",+M48*2,IF(L48="D",+M48*1,IF(L48="E",+M48*0)))))))</f>
        <v>0</v>
      </c>
    </row>
    <row r="49" spans="1:19" ht="16.5" thickBot="1">
      <c r="A49" s="221"/>
      <c r="B49" s="222"/>
      <c r="C49" s="223"/>
      <c r="D49" s="222"/>
      <c r="E49" s="222"/>
      <c r="F49" s="222"/>
      <c r="G49" s="222"/>
      <c r="H49" s="222"/>
      <c r="I49" s="222"/>
      <c r="J49" s="222"/>
      <c r="K49" s="222"/>
      <c r="L49" s="224"/>
      <c r="M49" s="138">
        <f>SUM(G16:G48,M15:M48)</f>
        <v>158</v>
      </c>
      <c r="N49" s="139">
        <f>SUM(H16:H48,N15:N48)</f>
        <v>0</v>
      </c>
    </row>
    <row r="50" spans="1:19" ht="15.75">
      <c r="A50" s="225" t="s">
        <v>155</v>
      </c>
      <c r="B50" s="199"/>
      <c r="C50" s="85" t="s">
        <v>75</v>
      </c>
      <c r="D50" s="104">
        <f>M49</f>
        <v>158</v>
      </c>
      <c r="E50" s="105"/>
      <c r="F50" s="85"/>
      <c r="G50" s="85"/>
      <c r="H50" s="85"/>
      <c r="I50" s="106"/>
      <c r="J50" s="85"/>
      <c r="K50" s="85"/>
      <c r="L50" s="85"/>
      <c r="M50" s="85"/>
      <c r="N50" s="88"/>
    </row>
    <row r="51" spans="1:19" ht="15.75">
      <c r="A51" s="226" t="s">
        <v>74</v>
      </c>
      <c r="B51" s="188"/>
      <c r="C51" s="87" t="s">
        <v>75</v>
      </c>
      <c r="D51" s="107">
        <f>N49/M49</f>
        <v>0</v>
      </c>
      <c r="E51" s="108"/>
      <c r="F51" s="87"/>
      <c r="G51" s="87"/>
      <c r="H51" s="87"/>
      <c r="I51" s="87"/>
      <c r="J51" s="87"/>
      <c r="K51" s="87"/>
      <c r="L51" s="87"/>
      <c r="M51" s="87"/>
      <c r="N51" s="88"/>
    </row>
    <row r="52" spans="1:19" ht="16.5" thickBot="1">
      <c r="A52" s="226" t="s">
        <v>76</v>
      </c>
      <c r="B52" s="188"/>
      <c r="C52" s="87" t="s">
        <v>75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8"/>
      <c r="S52" s="136"/>
    </row>
    <row r="53" spans="1:19" ht="16.5" thickBot="1">
      <c r="A53" s="227" t="s">
        <v>152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9"/>
      <c r="S53" s="136"/>
    </row>
    <row r="54" spans="1:19">
      <c r="A54" s="211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3"/>
    </row>
    <row r="55" spans="1:19">
      <c r="A55" s="214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9">
      <c r="A56" s="214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6"/>
    </row>
    <row r="57" spans="1:19" ht="12.75" customHeight="1" thickBot="1">
      <c r="A57" s="217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9"/>
    </row>
    <row r="58" spans="1:19" ht="12.75" customHeight="1">
      <c r="A58" s="80"/>
      <c r="L58" s="80"/>
      <c r="M58" s="80"/>
      <c r="N58" s="80"/>
    </row>
    <row r="59" spans="1:19" ht="12.75" customHeight="1">
      <c r="A59" s="80"/>
      <c r="B59" s="80"/>
      <c r="C59" s="79"/>
      <c r="D59" s="80"/>
      <c r="F59" s="80"/>
      <c r="G59" s="80"/>
      <c r="H59" s="80"/>
      <c r="I59" s="80"/>
      <c r="L59" s="42"/>
      <c r="M59" s="42"/>
      <c r="N59" s="42"/>
    </row>
    <row r="60" spans="1:19" ht="13.5" customHeight="1">
      <c r="A60" s="80"/>
      <c r="B60" s="80"/>
      <c r="C60" s="79"/>
      <c r="D60" s="80"/>
      <c r="F60" s="80"/>
      <c r="G60" s="80"/>
      <c r="H60" s="80"/>
      <c r="I60" s="80"/>
      <c r="K60" s="80" t="s">
        <v>177</v>
      </c>
      <c r="L60" s="42"/>
      <c r="M60" s="42"/>
      <c r="N60" s="42"/>
    </row>
    <row r="61" spans="1:19" ht="15.75">
      <c r="A61" s="80"/>
      <c r="B61" s="80"/>
      <c r="C61" s="79"/>
      <c r="D61" s="80"/>
      <c r="F61" s="80"/>
      <c r="G61" s="80"/>
      <c r="H61" s="80"/>
      <c r="I61" s="80"/>
      <c r="K61" s="80" t="s">
        <v>178</v>
      </c>
      <c r="L61" s="80"/>
      <c r="M61" s="42"/>
      <c r="N61" s="42"/>
    </row>
    <row r="62" spans="1:19" ht="15.75">
      <c r="A62" s="80"/>
      <c r="B62" s="80"/>
      <c r="C62" s="79"/>
      <c r="D62" s="80"/>
      <c r="F62" s="125"/>
      <c r="G62" s="80"/>
      <c r="H62" s="80"/>
      <c r="I62" s="80"/>
      <c r="K62" s="94"/>
      <c r="L62" s="80"/>
      <c r="M62" s="42"/>
      <c r="N62" s="42"/>
    </row>
    <row r="63" spans="1:19" ht="15.75">
      <c r="G63" s="80"/>
      <c r="L63" s="80"/>
      <c r="M63" s="42"/>
      <c r="N63" s="42"/>
    </row>
    <row r="64" spans="1:19" ht="15.75">
      <c r="A64" s="89"/>
      <c r="F64" s="92"/>
      <c r="G64" s="124"/>
      <c r="H64" s="92"/>
      <c r="I64" s="92"/>
      <c r="J64" s="92"/>
      <c r="K64" s="92"/>
      <c r="L64" s="124"/>
      <c r="M64" s="42"/>
      <c r="N64" s="42"/>
    </row>
    <row r="65" spans="1:14" ht="15.75">
      <c r="A65" s="80"/>
      <c r="D65" s="79"/>
      <c r="G65" s="80"/>
      <c r="L65" s="80"/>
      <c r="M65" s="80"/>
      <c r="N65" s="80"/>
    </row>
    <row r="66" spans="1:14" ht="15.75">
      <c r="A66" s="89"/>
      <c r="D66" s="79"/>
      <c r="K66" s="89" t="s">
        <v>143</v>
      </c>
    </row>
  </sheetData>
  <sortState ref="B23:H27">
    <sortCondition ref="B23"/>
  </sortState>
  <mergeCells count="19">
    <mergeCell ref="A54:N57"/>
    <mergeCell ref="L13:N13"/>
    <mergeCell ref="A49:L49"/>
    <mergeCell ref="A50:B50"/>
    <mergeCell ref="A51:B51"/>
    <mergeCell ref="A52:B52"/>
    <mergeCell ref="A53:N53"/>
    <mergeCell ref="A13:A14"/>
    <mergeCell ref="B13:E14"/>
    <mergeCell ref="F13:H13"/>
    <mergeCell ref="I13:I14"/>
    <mergeCell ref="J13:K14"/>
    <mergeCell ref="D7:K7"/>
    <mergeCell ref="A1:N1"/>
    <mergeCell ref="A2:N2"/>
    <mergeCell ref="A3:N3"/>
    <mergeCell ref="A4:N4"/>
    <mergeCell ref="A5:N5"/>
    <mergeCell ref="A6:N6"/>
  </mergeCells>
  <phoneticPr fontId="13" type="noConversion"/>
  <printOptions horizontalCentered="1"/>
  <pageMargins left="0.24803149599999999" right="0.24803149599999999" top="0.37" bottom="0.59055118110236204" header="0.24" footer="0.511811023622047"/>
  <pageSetup paperSize="5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9" sqref="M9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Sheet4</vt:lpstr>
      <vt:lpstr>Sheet3</vt:lpstr>
      <vt:lpstr>Sheet2!Print_Area</vt:lpstr>
      <vt:lpstr>Sheet4!Print_Area</vt:lpstr>
    </vt:vector>
  </TitlesOfParts>
  <Company>umm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</dc:creator>
  <cp:lastModifiedBy>JURUSAN BIOLOGI</cp:lastModifiedBy>
  <cp:lastPrinted>2016-07-25T08:07:04Z</cp:lastPrinted>
  <dcterms:created xsi:type="dcterms:W3CDTF">2005-04-18T07:19:55Z</dcterms:created>
  <dcterms:modified xsi:type="dcterms:W3CDTF">2016-12-13T09:26:09Z</dcterms:modified>
</cp:coreProperties>
</file>